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_xlfn.SINGLE" hidden="1">#NAME?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<sst xmlns="http://schemas.openxmlformats.org/spreadsheetml/2006/main" count="1576" uniqueCount="272">
  <si>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</si>
  <si>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</si>
  <si>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</si>
  <si>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</si>
  <si>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</si>
  <si>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</si>
  <si>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</si>
  <si>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</si>
  <si>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</si>
  <si>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</si>
  <si>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</si>
  <si>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</si>
  <si>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</si>
  <si>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</si>
  <si>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</si>
  <si>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</si>
  <si>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</si>
  <si>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</si>
  <si>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</si>
  <si>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</si>
  <si>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</si>
  <si>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</si>
  <si>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</si>
  <si>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</si>
  <si>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</si>
  <si>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</si>
  <si>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</si>
  <si>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</si>
  <si>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</si>
  <si>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</si>
  <si>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</si>
  <si>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</si>
  <si>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</si>
  <si>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</si>
  <si>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</si>
  <si>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</si>
  <si>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</si>
  <si>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</si>
  <si>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</si>
  <si>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</si>
  <si>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</si>
  <si>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日降水量0.5mm以上</t>
  </si>
  <si>
    <t>日降水量0.5mm以上</t>
  </si>
  <si>
    <t>日降水量0.5mm以上</t>
  </si>
  <si>
    <t>諏訪</t>
  </si>
  <si>
    <t>諏訪　降水量(mm)</t>
  </si>
  <si>
    <t/>
  </si>
  <si>
    <t>18:50</t>
  </si>
  <si>
    <t>13:15</t>
  </si>
  <si>
    <t>18:31</t>
  </si>
  <si>
    <t>06:01</t>
  </si>
  <si>
    <t>14:18</t>
  </si>
  <si>
    <t>24:00</t>
  </si>
  <si>
    <t>23:59</t>
  </si>
  <si>
    <t>02:32</t>
  </si>
  <si>
    <t>23:35</t>
  </si>
  <si>
    <t>12:55</t>
  </si>
  <si>
    <t>17:54</t>
  </si>
  <si>
    <t>06:52</t>
  </si>
  <si>
    <t>17:05</t>
  </si>
  <si>
    <t>23:46</t>
  </si>
  <si>
    <t>02:25</t>
  </si>
  <si>
    <t>23:05</t>
  </si>
  <si>
    <t>03:06</t>
  </si>
  <si>
    <t>12:34</t>
  </si>
  <si>
    <t>01:39</t>
  </si>
  <si>
    <t>07:02</t>
  </si>
  <si>
    <t>00:40</t>
  </si>
  <si>
    <t>22:15</t>
  </si>
  <si>
    <t>02:16</t>
  </si>
  <si>
    <t>12:32</t>
  </si>
  <si>
    <t>00:49</t>
  </si>
  <si>
    <t>06:59</t>
  </si>
  <si>
    <t>10:50</t>
  </si>
  <si>
    <t>14:24</t>
  </si>
  <si>
    <t>16:38</t>
  </si>
  <si>
    <t>01:24</t>
  </si>
  <si>
    <t>08:03</t>
  </si>
  <si>
    <t>16:40</t>
  </si>
  <si>
    <t>15:52</t>
  </si>
  <si>
    <t>00:28</t>
  </si>
  <si>
    <t>02:07</t>
  </si>
  <si>
    <t>17:59</t>
  </si>
  <si>
    <t>06:34</t>
  </si>
  <si>
    <t>13:34</t>
  </si>
  <si>
    <t>16:19</t>
  </si>
  <si>
    <t>00:26</t>
  </si>
  <si>
    <t>07:13</t>
  </si>
  <si>
    <t>10:01</t>
  </si>
  <si>
    <t>15:42</t>
  </si>
  <si>
    <t>23:49</t>
  </si>
  <si>
    <t>07:34</t>
  </si>
  <si>
    <t>17:09</t>
  </si>
  <si>
    <t>00:57</t>
  </si>
  <si>
    <t>22:27</t>
  </si>
  <si>
    <t>02:48</t>
  </si>
  <si>
    <t>02:55</t>
  </si>
  <si>
    <t>18:20</t>
  </si>
  <si>
    <t>22:14</t>
  </si>
  <si>
    <t>00:47</t>
  </si>
  <si>
    <t>07:41</t>
  </si>
  <si>
    <t>15:04</t>
  </si>
  <si>
    <t>15:08</t>
  </si>
  <si>
    <t>09:41</t>
  </si>
  <si>
    <t>22:07</t>
  </si>
  <si>
    <t>07:22</t>
  </si>
  <si>
    <t>14:26</t>
  </si>
  <si>
    <t>21:32</t>
  </si>
  <si>
    <t>01:58</t>
  </si>
  <si>
    <t>02:05</t>
  </si>
  <si>
    <t>17:30</t>
  </si>
  <si>
    <t>23:57</t>
  </si>
  <si>
    <t>00:32</t>
  </si>
  <si>
    <t>06:51</t>
  </si>
  <si>
    <t>16:32</t>
  </si>
  <si>
    <t>15:05</t>
  </si>
  <si>
    <t>09:27</t>
  </si>
  <si>
    <t>21:56</t>
  </si>
  <si>
    <t>06:32</t>
  </si>
  <si>
    <t>13:36</t>
  </si>
  <si>
    <t>08:28</t>
  </si>
  <si>
    <t>17:10</t>
  </si>
  <si>
    <t>14:46</t>
  </si>
  <si>
    <t>04:30</t>
  </si>
  <si>
    <t>14:11</t>
  </si>
  <si>
    <t>22:52</t>
  </si>
  <si>
    <t>23:21</t>
  </si>
  <si>
    <t>21:01</t>
  </si>
  <si>
    <t>01:20</t>
  </si>
  <si>
    <t>23:31</t>
  </si>
  <si>
    <t>00:07</t>
  </si>
  <si>
    <t>22:08</t>
  </si>
  <si>
    <t>16:14</t>
  </si>
  <si>
    <t>08:36</t>
  </si>
  <si>
    <t>07:38</t>
  </si>
  <si>
    <t>16:28</t>
  </si>
  <si>
    <t>13:56</t>
  </si>
  <si>
    <t>03:40</t>
  </si>
  <si>
    <t>13:21</t>
  </si>
  <si>
    <t>22:02</t>
  </si>
  <si>
    <t>22:31</t>
  </si>
  <si>
    <t>08:43</t>
  </si>
  <si>
    <t>20:32</t>
  </si>
  <si>
    <t>09:31</t>
  </si>
  <si>
    <t>23:22</t>
  </si>
  <si>
    <t>19:10</t>
  </si>
  <si>
    <t>21:55</t>
  </si>
  <si>
    <t>15:27</t>
  </si>
  <si>
    <t>07:46</t>
  </si>
  <si>
    <t>00:44</t>
  </si>
  <si>
    <t>20:12</t>
  </si>
  <si>
    <t>17:03</t>
  </si>
  <si>
    <t>11:43</t>
  </si>
  <si>
    <t>21:53</t>
  </si>
  <si>
    <t>22:03</t>
  </si>
  <si>
    <t>18:42</t>
  </si>
  <si>
    <t>19:09</t>
  </si>
  <si>
    <t>10:04</t>
  </si>
  <si>
    <t>03:52</t>
  </si>
  <si>
    <t>09:35</t>
  </si>
  <si>
    <t>17:40</t>
  </si>
  <si>
    <t>23:54</t>
  </si>
  <si>
    <t>06:12</t>
  </si>
  <si>
    <t>19:42</t>
  </si>
  <si>
    <t>16:16</t>
  </si>
  <si>
    <t>11:23</t>
  </si>
  <si>
    <t>20:11</t>
  </si>
  <si>
    <t>21:44</t>
  </si>
  <si>
    <t>21:13</t>
  </si>
  <si>
    <t>18:44</t>
  </si>
  <si>
    <t>11:46</t>
  </si>
  <si>
    <t>09:39</t>
  </si>
  <si>
    <t>07:26</t>
  </si>
  <si>
    <t>08:59</t>
  </si>
  <si>
    <t>17:35</t>
  </si>
  <si>
    <t>01:15</t>
  </si>
  <si>
    <t>01:23</t>
  </si>
  <si>
    <t>05:00</t>
  </si>
  <si>
    <t>01:40</t>
  </si>
  <si>
    <t>06:24</t>
  </si>
  <si>
    <t>05:02</t>
  </si>
  <si>
    <t>12:41</t>
  </si>
  <si>
    <t>22:59</t>
  </si>
  <si>
    <t>12:59</t>
  </si>
  <si>
    <t>02:53</t>
  </si>
  <si>
    <t>04:14</t>
  </si>
  <si>
    <t>20:00</t>
  </si>
  <si>
    <t>00:24</t>
  </si>
  <si>
    <t>23:45</t>
  </si>
  <si>
    <t>00:16</t>
  </si>
  <si>
    <t>12:25</t>
  </si>
  <si>
    <t>09:45</t>
  </si>
  <si>
    <t>05:55</t>
  </si>
  <si>
    <t>06:38</t>
  </si>
  <si>
    <t>03:05</t>
  </si>
  <si>
    <t>06:36</t>
  </si>
  <si>
    <t>08:49</t>
  </si>
  <si>
    <t>00:54</t>
  </si>
  <si>
    <t>00:50</t>
  </si>
  <si>
    <t>07:49</t>
  </si>
  <si>
    <t>01:26</t>
  </si>
  <si>
    <t>05:48</t>
  </si>
  <si>
    <t>04:12</t>
  </si>
  <si>
    <t>11:51</t>
  </si>
  <si>
    <t>22:21</t>
  </si>
  <si>
    <t>12:09</t>
  </si>
  <si>
    <t>02:03</t>
  </si>
  <si>
    <t>06:35</t>
  </si>
  <si>
    <t>19:24</t>
  </si>
  <si>
    <t>23:01</t>
  </si>
  <si>
    <t>12:13</t>
  </si>
  <si>
    <t>08:55</t>
  </si>
  <si>
    <t>05:07</t>
  </si>
  <si>
    <t>23:04</t>
  </si>
  <si>
    <t>21:45</t>
  </si>
  <si>
    <t>02:15</t>
  </si>
  <si>
    <t>06:19</t>
  </si>
  <si>
    <t>08:34</t>
  </si>
  <si>
    <t>18:11</t>
  </si>
  <si>
    <t>07:00</t>
  </si>
  <si>
    <t>16:10</t>
  </si>
  <si>
    <t>21:47</t>
  </si>
  <si>
    <t>17:27</t>
  </si>
  <si>
    <t>06:10</t>
  </si>
  <si>
    <t>15:20</t>
  </si>
  <si>
    <t>22:23</t>
  </si>
  <si>
    <t>12:17</t>
  </si>
  <si>
    <t>01:19</t>
  </si>
  <si>
    <t>05:41</t>
  </si>
  <si>
    <t>08:32</t>
  </si>
  <si>
    <t>08:54</t>
  </si>
  <si>
    <t>07:32</t>
  </si>
  <si>
    <t>23:36</t>
  </si>
  <si>
    <t>20:04</t>
  </si>
  <si>
    <t>07:59</t>
  </si>
  <si>
    <t>20:19</t>
  </si>
  <si>
    <t>04:02</t>
  </si>
  <si>
    <t>11:27</t>
  </si>
  <si>
    <t>16:25</t>
  </si>
  <si>
    <t>05:36</t>
  </si>
  <si>
    <t>07:51</t>
  </si>
  <si>
    <t>08:04</t>
  </si>
  <si>
    <t>06:42</t>
  </si>
  <si>
    <t>22:46</t>
  </si>
  <si>
    <t>17:55</t>
  </si>
  <si>
    <t>08:35</t>
  </si>
  <si>
    <t>19:51</t>
  </si>
  <si>
    <t>22:34</t>
  </si>
  <si>
    <t>20:50</t>
  </si>
  <si>
    <t>00:21</t>
  </si>
  <si>
    <t>20:21</t>
  </si>
  <si>
    <t>16:50</t>
  </si>
  <si>
    <t>01:51</t>
  </si>
  <si>
    <t>20:22</t>
  </si>
  <si>
    <t>21:50</t>
  </si>
  <si>
    <t>11:35</t>
  </si>
  <si>
    <t>07:47</t>
  </si>
  <si>
    <t>19:31</t>
  </si>
  <si>
    <t>16:13</t>
  </si>
  <si>
    <t>01:01</t>
  </si>
  <si>
    <t>11:44</t>
  </si>
  <si>
    <t>19:32</t>
  </si>
  <si>
    <t>21:27</t>
  </si>
  <si>
    <t>23:11</t>
  </si>
  <si>
    <t>12:44</t>
  </si>
  <si>
    <t>23:32</t>
  </si>
  <si>
    <t>22:49</t>
  </si>
  <si>
    <t>16:45</t>
  </si>
  <si>
    <t>19:58</t>
  </si>
  <si>
    <t>15:43</t>
  </si>
  <si>
    <t>19:48</t>
  </si>
  <si>
    <t>14:53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</si>
</sst>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1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61" applyAlignment="1">
      <alignment horizontal="left"/>
      <protection/>
    </xf>
    <xf numFmtId="176" fontId="8" fillId="0" borderId="0" xfId="61">
      <alignment/>
      <protection/>
    </xf>
    <xf numFmtId="176" fontId="8" fillId="0" borderId="11" xfId="61" applyBorder="1" applyAlignment="1">
      <alignment horizontal="right"/>
      <protection/>
    </xf>
    <xf numFmtId="176" fontId="8" fillId="0" borderId="11" xfId="61" applyBorder="1">
      <alignment/>
      <protection/>
    </xf>
    <xf numFmtId="176" fontId="8" fillId="0" borderId="12" xfId="61" applyBorder="1">
      <alignment/>
      <protection/>
    </xf>
    <xf numFmtId="176" fontId="8" fillId="0" borderId="17" xfId="61" applyBorder="1">
      <alignment/>
      <protection/>
    </xf>
    <xf numFmtId="176" fontId="8" fillId="0" borderId="18" xfId="61" applyBorder="1">
      <alignment/>
      <protection/>
    </xf>
    <xf numFmtId="176" fontId="5" fillId="0" borderId="18" xfId="61" applyFont="1" applyBorder="1" applyAlignment="1">
      <alignment horizontal="center"/>
      <protection/>
    </xf>
    <xf numFmtId="176" fontId="5" fillId="0" borderId="19" xfId="61" applyFont="1" applyBorder="1" applyAlignment="1">
      <alignment horizontal="center"/>
      <protection/>
    </xf>
    <xf numFmtId="176" fontId="5" fillId="0" borderId="20" xfId="61" applyFont="1" applyBorder="1" applyAlignment="1">
      <alignment horizontal="center"/>
      <protection/>
    </xf>
    <xf numFmtId="176" fontId="8" fillId="0" borderId="21" xfId="61" applyBorder="1" applyAlignment="1">
      <alignment horizontal="left"/>
      <protection/>
    </xf>
    <xf numFmtId="176" fontId="8" fillId="0" borderId="21" xfId="61" applyBorder="1">
      <alignment/>
      <protection/>
    </xf>
    <xf numFmtId="176" fontId="8" fillId="0" borderId="22" xfId="61" applyBorder="1">
      <alignment/>
      <protection/>
    </xf>
    <xf numFmtId="176" fontId="8" fillId="0" borderId="23" xfId="61" applyBorder="1">
      <alignment/>
      <protection/>
    </xf>
    <xf numFmtId="0" fontId="8" fillId="0" borderId="24" xfId="61" applyNumberFormat="1" applyBorder="1">
      <alignment/>
      <protection/>
    </xf>
    <xf numFmtId="0" fontId="8" fillId="0" borderId="25" xfId="61" applyNumberFormat="1" applyBorder="1">
      <alignment/>
      <protection/>
    </xf>
    <xf numFmtId="0" fontId="8" fillId="0" borderId="15" xfId="61" applyNumberFormat="1" applyBorder="1">
      <alignment/>
      <protection/>
    </xf>
    <xf numFmtId="0" fontId="8" fillId="0" borderId="13" xfId="61" applyNumberFormat="1" applyBorder="1">
      <alignment/>
      <protection/>
    </xf>
    <xf numFmtId="176" fontId="8" fillId="0" borderId="24" xfId="61" applyBorder="1" applyAlignment="1">
      <alignment horizontal="distributed"/>
      <protection/>
    </xf>
    <xf numFmtId="176" fontId="8" fillId="0" borderId="25" xfId="61" applyBorder="1" applyAlignment="1">
      <alignment horizontal="distributed"/>
      <protection/>
    </xf>
    <xf numFmtId="176" fontId="8" fillId="0" borderId="15" xfId="61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0" fontId="12" fillId="0" borderId="17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176" fontId="8" fillId="0" borderId="11" xfId="61" applyBorder="1" applyAlignment="1">
      <alignment horizontal="distributed"/>
      <protection/>
    </xf>
    <xf numFmtId="176" fontId="8" fillId="0" borderId="13" xfId="61" applyBorder="1" applyAlignment="1">
      <alignment horizontal="distributed"/>
      <protection/>
    </xf>
    <xf numFmtId="176" fontId="13" fillId="0" borderId="0" xfId="61" applyFont="1" applyAlignment="1">
      <alignment horizontal="left"/>
      <protection/>
    </xf>
    <xf numFmtId="0" fontId="13" fillId="0" borderId="0" xfId="61" applyNumberFormat="1" applyFont="1" applyAlignment="1">
      <alignment horizontal="left"/>
      <protection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 horizontal="center"/>
    </xf>
    <xf numFmtId="176" fontId="15" fillId="34" borderId="11" xfId="61" applyFont="1" applyFill="1" applyBorder="1" applyAlignment="1">
      <alignment horizontal="distributed"/>
      <protection/>
    </xf>
    <xf numFmtId="178" fontId="12" fillId="0" borderId="3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" fontId="9" fillId="0" borderId="34" xfId="61" applyNumberFormat="1" applyFont="1" applyBorder="1">
      <alignment/>
      <protection/>
    </xf>
    <xf numFmtId="1" fontId="9" fillId="0" borderId="35" xfId="61" applyNumberFormat="1" applyFont="1" applyBorder="1">
      <alignment/>
      <protection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8" fillId="0" borderId="38" xfId="61" applyNumberFormat="1" applyBorder="1">
      <alignment/>
      <protection/>
    </xf>
    <xf numFmtId="1" fontId="8" fillId="0" borderId="39" xfId="61" applyNumberFormat="1" applyBorder="1">
      <alignment/>
      <protection/>
    </xf>
    <xf numFmtId="176" fontId="8" fillId="0" borderId="40" xfId="61" applyBorder="1" quotePrefix="1">
      <alignment/>
      <protection/>
    </xf>
    <xf numFmtId="176" fontId="8" fillId="0" borderId="41" xfId="61" applyBorder="1" applyAlignment="1" quotePrefix="1">
      <alignment horizontal="left"/>
      <protection/>
    </xf>
    <xf numFmtId="176" fontId="8" fillId="0" borderId="42" xfId="61" applyBorder="1" quotePrefix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8" fillId="0" borderId="45" xfId="61" applyNumberFormat="1" applyBorder="1">
      <alignment/>
      <protection/>
    </xf>
    <xf numFmtId="0" fontId="7" fillId="0" borderId="32" xfId="0" applyFont="1" applyBorder="1" applyAlignment="1">
      <alignment/>
    </xf>
    <xf numFmtId="176" fontId="7" fillId="0" borderId="0" xfId="61" applyFont="1" applyAlignment="1">
      <alignment horizontal="left"/>
      <protection/>
    </xf>
    <xf numFmtId="181" fontId="9" fillId="0" borderId="24" xfId="61" applyNumberFormat="1" applyFont="1" applyBorder="1">
      <alignment/>
      <protection/>
    </xf>
    <xf numFmtId="181" fontId="9" fillId="0" borderId="46" xfId="61" applyNumberFormat="1" applyFont="1" applyBorder="1">
      <alignment/>
      <protection/>
    </xf>
    <xf numFmtId="181" fontId="9" fillId="0" borderId="47" xfId="61" applyNumberFormat="1" applyFont="1" applyBorder="1">
      <alignment/>
      <protection/>
    </xf>
    <xf numFmtId="181" fontId="9" fillId="0" borderId="48" xfId="61" applyNumberFormat="1" applyFont="1" applyBorder="1">
      <alignment/>
      <protection/>
    </xf>
    <xf numFmtId="181" fontId="9" fillId="0" borderId="25" xfId="61" applyNumberFormat="1" applyFont="1" applyBorder="1">
      <alignment/>
      <protection/>
    </xf>
    <xf numFmtId="181" fontId="9" fillId="0" borderId="49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0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29" xfId="61" applyNumberFormat="1" applyFont="1" applyBorder="1">
      <alignment/>
      <protection/>
    </xf>
    <xf numFmtId="181" fontId="16" fillId="34" borderId="11" xfId="61" applyNumberFormat="1" applyFont="1" applyFill="1" applyBorder="1">
      <alignment/>
      <protection/>
    </xf>
    <xf numFmtId="181" fontId="16" fillId="34" borderId="12" xfId="61" applyNumberFormat="1" applyFont="1" applyFill="1" applyBorder="1">
      <alignment/>
      <protection/>
    </xf>
    <xf numFmtId="181" fontId="16" fillId="34" borderId="17" xfId="61" applyNumberFormat="1" applyFont="1" applyFill="1" applyBorder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79" fontId="9" fillId="0" borderId="24" xfId="61" applyNumberFormat="1" applyFont="1" applyBorder="1">
      <alignment/>
      <protection/>
    </xf>
    <xf numFmtId="179" fontId="9" fillId="0" borderId="46" xfId="61" applyNumberFormat="1" applyFont="1" applyBorder="1">
      <alignment/>
      <protection/>
    </xf>
    <xf numFmtId="179" fontId="9" fillId="0" borderId="48" xfId="61" applyNumberFormat="1" applyFont="1" applyBorder="1">
      <alignment/>
      <protection/>
    </xf>
    <xf numFmtId="179" fontId="9" fillId="0" borderId="25" xfId="61" applyNumberFormat="1" applyFont="1" applyBorder="1">
      <alignment/>
      <protection/>
    </xf>
    <xf numFmtId="179" fontId="9" fillId="0" borderId="47" xfId="61" applyNumberFormat="1" applyFont="1" applyBorder="1">
      <alignment/>
      <protection/>
    </xf>
    <xf numFmtId="179" fontId="9" fillId="0" borderId="49" xfId="61" applyNumberFormat="1" applyFont="1" applyBorder="1">
      <alignment/>
      <protection/>
    </xf>
    <xf numFmtId="179" fontId="9" fillId="0" borderId="15" xfId="61" applyNumberFormat="1" applyFont="1" applyBorder="1">
      <alignment/>
      <protection/>
    </xf>
    <xf numFmtId="179" fontId="9" fillId="0" borderId="33" xfId="61" applyNumberFormat="1" applyFont="1" applyBorder="1">
      <alignment/>
      <protection/>
    </xf>
    <xf numFmtId="179" fontId="9" fillId="0" borderId="30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/>
    </xf>
    <xf numFmtId="178" fontId="12" fillId="0" borderId="30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9" xfId="0" applyFont="1" applyBorder="1" applyAlignment="1">
      <alignment horizontal="right"/>
    </xf>
    <xf numFmtId="1" fontId="13" fillId="0" borderId="0" xfId="62" applyFont="1">
      <alignment/>
      <protection/>
    </xf>
    <xf numFmtId="0" fontId="12" fillId="0" borderId="50" xfId="0" applyFont="1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181" fontId="12" fillId="0" borderId="11" xfId="0" applyNumberFormat="1" applyFont="1" applyBorder="1" applyAlignment="1">
      <alignment shrinkToFit="1"/>
    </xf>
    <xf numFmtId="181" fontId="12" fillId="0" borderId="10" xfId="0" applyNumberFormat="1" applyFont="1" applyBorder="1" applyAlignment="1">
      <alignment shrinkToFit="1"/>
    </xf>
    <xf numFmtId="181" fontId="12" fillId="33" borderId="11" xfId="0" applyNumberFormat="1" applyFont="1" applyFill="1" applyBorder="1" applyAlignment="1">
      <alignment shrinkToFit="1"/>
    </xf>
    <xf numFmtId="178" fontId="12" fillId="0" borderId="10" xfId="0" applyNumberFormat="1" applyFont="1" applyBorder="1" applyAlignment="1">
      <alignment horizontal="center" shrinkToFit="1"/>
    </xf>
    <xf numFmtId="0" fontId="12" fillId="0" borderId="10" xfId="0" applyFont="1" applyBorder="1" applyAlignment="1">
      <alignment shrinkToFit="1"/>
    </xf>
    <xf numFmtId="178" fontId="12" fillId="0" borderId="26" xfId="0" applyNumberFormat="1" applyFont="1" applyBorder="1" applyAlignment="1">
      <alignment horizontal="center" shrinkToFit="1"/>
    </xf>
    <xf numFmtId="181" fontId="12" fillId="0" borderId="18" xfId="0" applyNumberFormat="1" applyFont="1" applyBorder="1" applyAlignment="1">
      <alignment shrinkToFit="1"/>
    </xf>
    <xf numFmtId="181" fontId="12" fillId="0" borderId="0" xfId="0" applyNumberFormat="1" applyFont="1" applyAlignment="1">
      <alignment shrinkToFit="1"/>
    </xf>
    <xf numFmtId="181" fontId="12" fillId="33" borderId="18" xfId="0" applyNumberFormat="1" applyFont="1" applyFill="1" applyBorder="1" applyAlignment="1">
      <alignment shrinkToFit="1"/>
    </xf>
    <xf numFmtId="178" fontId="12" fillId="0" borderId="0" xfId="0" applyNumberFormat="1" applyFont="1" applyAlignment="1">
      <alignment horizontal="center" shrinkToFit="1"/>
    </xf>
    <xf numFmtId="0" fontId="12" fillId="0" borderId="0" xfId="0" applyFont="1" applyAlignment="1">
      <alignment shrinkToFit="1"/>
    </xf>
    <xf numFmtId="178" fontId="12" fillId="0" borderId="27" xfId="0" applyNumberFormat="1" applyFont="1" applyBorder="1" applyAlignment="1">
      <alignment horizontal="center" shrinkToFit="1"/>
    </xf>
    <xf numFmtId="181" fontId="12" fillId="0" borderId="13" xfId="0" applyNumberFormat="1" applyFont="1" applyBorder="1" applyAlignment="1">
      <alignment shrinkToFit="1"/>
    </xf>
    <xf numFmtId="181" fontId="12" fillId="0" borderId="14" xfId="0" applyNumberFormat="1" applyFont="1" applyBorder="1" applyAlignment="1">
      <alignment shrinkToFit="1"/>
    </xf>
    <xf numFmtId="181" fontId="12" fillId="33" borderId="13" xfId="0" applyNumberFormat="1" applyFont="1" applyFill="1" applyBorder="1" applyAlignment="1">
      <alignment shrinkToFit="1"/>
    </xf>
    <xf numFmtId="178" fontId="12" fillId="0" borderId="14" xfId="0" applyNumberFormat="1" applyFont="1" applyBorder="1" applyAlignment="1">
      <alignment horizontal="center" shrinkToFit="1"/>
    </xf>
    <xf numFmtId="0" fontId="12" fillId="0" borderId="14" xfId="0" applyFont="1" applyBorder="1" applyAlignment="1">
      <alignment shrinkToFit="1"/>
    </xf>
    <xf numFmtId="178" fontId="12" fillId="0" borderId="52" xfId="0" applyNumberFormat="1" applyFont="1" applyBorder="1" applyAlignment="1">
      <alignment horizontal="center" shrinkToFit="1"/>
    </xf>
    <xf numFmtId="181" fontId="12" fillId="0" borderId="0" xfId="0" applyNumberFormat="1" applyFont="1" applyBorder="1" applyAlignment="1">
      <alignment shrinkToFit="1"/>
    </xf>
    <xf numFmtId="178" fontId="12" fillId="0" borderId="0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181" fontId="12" fillId="0" borderId="50" xfId="0" applyNumberFormat="1" applyFont="1" applyBorder="1" applyAlignment="1">
      <alignment shrinkToFit="1"/>
    </xf>
    <xf numFmtId="181" fontId="12" fillId="0" borderId="51" xfId="0" applyNumberFormat="1" applyFont="1" applyBorder="1" applyAlignment="1">
      <alignment shrinkToFit="1"/>
    </xf>
    <xf numFmtId="181" fontId="12" fillId="33" borderId="50" xfId="0" applyNumberFormat="1" applyFont="1" applyFill="1" applyBorder="1" applyAlignment="1">
      <alignment shrinkToFit="1"/>
    </xf>
    <xf numFmtId="178" fontId="12" fillId="0" borderId="51" xfId="0" applyNumberFormat="1" applyFont="1" applyBorder="1" applyAlignment="1">
      <alignment horizontal="center" shrinkToFit="1"/>
    </xf>
    <xf numFmtId="0" fontId="12" fillId="0" borderId="51" xfId="0" applyFont="1" applyBorder="1" applyAlignment="1">
      <alignment shrinkToFit="1"/>
    </xf>
    <xf numFmtId="178" fontId="12" fillId="0" borderId="53" xfId="0" applyNumberFormat="1" applyFont="1" applyBorder="1" applyAlignment="1">
      <alignment horizontal="center" shrinkToFit="1"/>
    </xf>
    <xf numFmtId="181" fontId="12" fillId="33" borderId="28" xfId="0" applyNumberFormat="1" applyFont="1" applyFill="1" applyBorder="1" applyAlignment="1">
      <alignment shrinkToFit="1"/>
    </xf>
    <xf numFmtId="181" fontId="12" fillId="33" borderId="54" xfId="0" applyNumberFormat="1" applyFont="1" applyFill="1" applyBorder="1" applyAlignment="1">
      <alignment shrinkToFit="1"/>
    </xf>
    <xf numFmtId="181" fontId="12" fillId="0" borderId="28" xfId="0" applyNumberFormat="1" applyFont="1" applyBorder="1" applyAlignment="1">
      <alignment shrinkToFit="1"/>
    </xf>
    <xf numFmtId="0" fontId="12" fillId="0" borderId="54" xfId="0" applyFont="1" applyBorder="1" applyAlignment="1">
      <alignment horizontal="center" shrinkToFit="1"/>
    </xf>
    <xf numFmtId="0" fontId="12" fillId="0" borderId="54" xfId="0" applyFont="1" applyBorder="1" applyAlignment="1">
      <alignment shrinkToFit="1"/>
    </xf>
    <xf numFmtId="176" fontId="12" fillId="0" borderId="28" xfId="0" applyNumberFormat="1" applyFont="1" applyBorder="1" applyAlignment="1">
      <alignment shrinkToFit="1"/>
    </xf>
    <xf numFmtId="0" fontId="12" fillId="0" borderId="55" xfId="0" applyFont="1" applyBorder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標準_平均湿度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44</v>
      </c>
      <c r="B1" s="15" t="s">
        <v>0</v>
      </c>
      <c r="Z1" s="69">
        <v>2020</v>
      </c>
      <c r="AB1" t="s">
        <v>1</v>
      </c>
      <c r="AC1" s="70">
        <v>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>IF(COUNT(B4:Y4)=0,"     -",SUM(B4:Y4))</f>
        <v>0</v>
      </c>
      <c r="AA4" s="127">
        <v>1</v>
      </c>
      <c r="AB4" s="127" t="s">
        <v>46</v>
      </c>
      <c r="AC4" s="130" t="s">
        <v>46</v>
      </c>
      <c r="AD4" s="131">
        <v>1</v>
      </c>
      <c r="AE4" s="127" t="s">
        <v>46</v>
      </c>
      <c r="AF4" s="132" t="s">
        <v>46</v>
      </c>
    </row>
    <row r="5" spans="1:32" ht="13.5" customHeight="1">
      <c r="A5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aca="true" t="shared" si="0" ref="Z5:Z20">IF(COUNT(B5:Y5)=0,"     -",SUM(B5:Y5))</f>
        <v>0</v>
      </c>
      <c r="AA5" s="133">
        <v>2</v>
      </c>
      <c r="AB5" s="133" t="s">
        <v>46</v>
      </c>
      <c r="AC5" s="136" t="s">
        <v>46</v>
      </c>
      <c r="AD5" s="137">
        <v>2</v>
      </c>
      <c r="AE5" s="133" t="s">
        <v>46</v>
      </c>
      <c r="AF5" s="138" t="s">
        <v>46</v>
      </c>
    </row>
    <row r="6" spans="1:32" ht="13.5" customHeight="1">
      <c r="A6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>
        <v>3</v>
      </c>
      <c r="AE6" s="133" t="s">
        <v>46</v>
      </c>
      <c r="AF6" s="138" t="s">
        <v>46</v>
      </c>
    </row>
    <row r="7" spans="1:32" ht="13.5" customHeight="1">
      <c r="A7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>
        <v>4</v>
      </c>
      <c r="AE7" s="133" t="s">
        <v>46</v>
      </c>
      <c r="AF7" s="138" t="s">
        <v>46</v>
      </c>
    </row>
    <row r="8" spans="1:32" ht="13.5" customHeight="1">
      <c r="A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>
        <v>5</v>
      </c>
      <c r="AE8" s="133" t="s">
        <v>46</v>
      </c>
      <c r="AF8" s="138" t="s">
        <v>46</v>
      </c>
    </row>
    <row r="9" spans="1:32" ht="13.5" customHeight="1">
      <c r="A9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>
        <v>6</v>
      </c>
      <c r="AE9" s="133" t="s">
        <v>46</v>
      </c>
      <c r="AF9" s="138" t="s">
        <v>46</v>
      </c>
    </row>
    <row r="10" spans="1:32" ht="13.5" customHeight="1">
      <c r="A10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0.5</v>
      </c>
      <c r="S10" s="134">
        <v>0.5</v>
      </c>
      <c r="T10" s="134">
        <v>0.5</v>
      </c>
      <c r="U10" s="134">
        <v>0.5</v>
      </c>
      <c r="V10" s="134">
        <v>0</v>
      </c>
      <c r="W10" s="134">
        <v>0.5</v>
      </c>
      <c r="X10" s="134">
        <v>0.5</v>
      </c>
      <c r="Y10" s="134">
        <v>0.5</v>
      </c>
      <c r="Z10" s="135">
        <f t="shared" si="0"/>
        <v>3.5</v>
      </c>
      <c r="AA10" s="133">
        <v>7</v>
      </c>
      <c r="AB10" s="133">
        <v>1</v>
      </c>
      <c r="AC10" s="136" t="s">
        <v>47</v>
      </c>
      <c r="AD10" s="137">
        <v>7</v>
      </c>
      <c r="AE10" s="133">
        <v>0.5</v>
      </c>
      <c r="AF10" s="138" t="s">
        <v>55</v>
      </c>
    </row>
    <row r="11" spans="1:32" ht="13.5" customHeight="1">
      <c r="A11">
        <v>8</v>
      </c>
      <c r="B11" s="133">
        <v>0.5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4</v>
      </c>
      <c r="O11" s="134">
        <v>0.5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5</v>
      </c>
      <c r="AA11" s="133">
        <v>8</v>
      </c>
      <c r="AB11" s="133">
        <v>4</v>
      </c>
      <c r="AC11" s="136" t="s">
        <v>48</v>
      </c>
      <c r="AD11" s="137">
        <v>8</v>
      </c>
      <c r="AE11" s="133">
        <v>1</v>
      </c>
      <c r="AF11" s="138" t="s">
        <v>56</v>
      </c>
    </row>
    <row r="12" spans="1:32" ht="13.5" customHeight="1">
      <c r="A12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>
        <v>10</v>
      </c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>
        <v>11</v>
      </c>
      <c r="AE14" s="139" t="s">
        <v>46</v>
      </c>
      <c r="AF14" s="144" t="s">
        <v>46</v>
      </c>
    </row>
    <row r="15" spans="1:32" ht="13.5" customHeight="1">
      <c r="A15" s="125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125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0.5</v>
      </c>
      <c r="S16" s="145">
        <v>1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1.5</v>
      </c>
      <c r="AA16" s="133">
        <v>13</v>
      </c>
      <c r="AB16" s="133">
        <v>1</v>
      </c>
      <c r="AC16" s="146" t="s">
        <v>49</v>
      </c>
      <c r="AD16" s="147">
        <v>13</v>
      </c>
      <c r="AE16" s="133">
        <v>0.5</v>
      </c>
      <c r="AF16" s="138" t="s">
        <v>57</v>
      </c>
    </row>
    <row r="17" spans="1:32" ht="13.5" customHeight="1">
      <c r="A17" s="125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>
        <v>14</v>
      </c>
      <c r="AE17" s="133" t="s">
        <v>46</v>
      </c>
      <c r="AF17" s="138" t="s">
        <v>46</v>
      </c>
    </row>
    <row r="18" spans="1:32" ht="13.5" customHeight="1">
      <c r="A18" s="125">
        <v>15</v>
      </c>
      <c r="B18" s="133">
        <v>0</v>
      </c>
      <c r="C18" s="145">
        <v>0</v>
      </c>
      <c r="D18" s="145">
        <v>0</v>
      </c>
      <c r="E18" s="145">
        <v>0.5</v>
      </c>
      <c r="F18" s="145">
        <v>0.5</v>
      </c>
      <c r="G18" s="145">
        <v>1</v>
      </c>
      <c r="H18" s="145">
        <v>0.5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2.5</v>
      </c>
      <c r="AA18" s="133">
        <v>15</v>
      </c>
      <c r="AB18" s="133">
        <v>1</v>
      </c>
      <c r="AC18" s="146" t="s">
        <v>50</v>
      </c>
      <c r="AD18" s="147">
        <v>15</v>
      </c>
      <c r="AE18" s="133">
        <v>0.5</v>
      </c>
      <c r="AF18" s="138" t="s">
        <v>58</v>
      </c>
    </row>
    <row r="19" spans="1:32" ht="13.5" customHeight="1">
      <c r="A19" s="125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>
        <v>16</v>
      </c>
      <c r="AE19" s="133" t="s">
        <v>46</v>
      </c>
      <c r="AF19" s="138" t="s">
        <v>46</v>
      </c>
    </row>
    <row r="20" spans="1:32" ht="13.5" customHeight="1">
      <c r="A20" s="125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>
        <v>17</v>
      </c>
      <c r="AE20" s="133" t="s">
        <v>46</v>
      </c>
      <c r="AF20" s="138" t="s">
        <v>46</v>
      </c>
    </row>
    <row r="21" spans="1:32" ht="13.5" customHeight="1">
      <c r="A21" s="125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aca="true" t="shared" si="1" ref="Z21:Z34">IF(COUNT(B21:Y21)=0,"     -",SUM(B21:Y21))</f>
        <v>0</v>
      </c>
      <c r="AA21" s="133">
        <v>18</v>
      </c>
      <c r="AB21" s="133" t="s">
        <v>46</v>
      </c>
      <c r="AC21" s="146" t="s">
        <v>46</v>
      </c>
      <c r="AD21" s="147">
        <v>18</v>
      </c>
      <c r="AE21" s="133" t="s">
        <v>46</v>
      </c>
      <c r="AF21" s="138" t="s">
        <v>46</v>
      </c>
    </row>
    <row r="22" spans="1:32" ht="13.5" customHeight="1">
      <c r="A22" s="125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1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1"/>
        <v>0</v>
      </c>
      <c r="AA23" s="148">
        <v>20</v>
      </c>
      <c r="AB23" s="148" t="s">
        <v>46</v>
      </c>
      <c r="AC23" s="151" t="s">
        <v>46</v>
      </c>
      <c r="AD23" s="152">
        <v>20</v>
      </c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1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1"/>
        <v>0</v>
      </c>
      <c r="AA25" s="133">
        <v>22</v>
      </c>
      <c r="AB25" s="133" t="s">
        <v>46</v>
      </c>
      <c r="AC25" s="136" t="s">
        <v>46</v>
      </c>
      <c r="AD25" s="137">
        <v>22</v>
      </c>
      <c r="AE25" s="133" t="s">
        <v>46</v>
      </c>
      <c r="AF25" s="138" t="s">
        <v>46</v>
      </c>
    </row>
    <row r="26" spans="1:32" ht="13.5" customHeight="1">
      <c r="A26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1.5</v>
      </c>
      <c r="P26" s="134">
        <v>0.5</v>
      </c>
      <c r="Q26" s="134">
        <v>0.5</v>
      </c>
      <c r="R26" s="134">
        <v>1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1"/>
        <v>3.5</v>
      </c>
      <c r="AA26" s="133">
        <v>23</v>
      </c>
      <c r="AB26" s="133">
        <v>1.5</v>
      </c>
      <c r="AC26" s="136" t="s">
        <v>51</v>
      </c>
      <c r="AD26" s="137">
        <v>23</v>
      </c>
      <c r="AE26" s="133">
        <v>0.5</v>
      </c>
      <c r="AF26" s="138" t="s">
        <v>59</v>
      </c>
    </row>
    <row r="27" spans="1:32" ht="13.5" customHeight="1">
      <c r="A27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1"/>
        <v>0</v>
      </c>
      <c r="AA27" s="133">
        <v>24</v>
      </c>
      <c r="AB27" s="133" t="s">
        <v>46</v>
      </c>
      <c r="AC27" s="136" t="s">
        <v>46</v>
      </c>
      <c r="AD27" s="137">
        <v>24</v>
      </c>
      <c r="AE27" s="133" t="s">
        <v>46</v>
      </c>
      <c r="AF27" s="138" t="s">
        <v>46</v>
      </c>
    </row>
    <row r="28" spans="1:32" ht="13.5" customHeight="1">
      <c r="A2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1"/>
        <v>0</v>
      </c>
      <c r="AA28" s="133">
        <v>25</v>
      </c>
      <c r="AB28" s="133" t="s">
        <v>46</v>
      </c>
      <c r="AC28" s="136" t="s">
        <v>46</v>
      </c>
      <c r="AD28" s="137">
        <v>25</v>
      </c>
      <c r="AE28" s="133" t="s">
        <v>46</v>
      </c>
      <c r="AF28" s="138" t="s">
        <v>46</v>
      </c>
    </row>
    <row r="29" spans="1:32" ht="13.5" customHeight="1">
      <c r="A29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1"/>
        <v>0</v>
      </c>
      <c r="AA29" s="133">
        <v>26</v>
      </c>
      <c r="AB29" s="133" t="s">
        <v>46</v>
      </c>
      <c r="AC29" s="136" t="s">
        <v>46</v>
      </c>
      <c r="AD29" s="137">
        <v>26</v>
      </c>
      <c r="AE29" s="133" t="s">
        <v>46</v>
      </c>
      <c r="AF29" s="138" t="s">
        <v>46</v>
      </c>
    </row>
    <row r="30" spans="1:32" ht="13.5" customHeight="1">
      <c r="A30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1</v>
      </c>
      <c r="Z30" s="135">
        <f t="shared" si="1"/>
        <v>1</v>
      </c>
      <c r="AA30" s="133">
        <v>27</v>
      </c>
      <c r="AB30" s="133">
        <v>1</v>
      </c>
      <c r="AC30" s="136" t="s">
        <v>52</v>
      </c>
      <c r="AD30" s="137">
        <v>27</v>
      </c>
      <c r="AE30" s="133">
        <v>0.5</v>
      </c>
      <c r="AF30" s="138" t="s">
        <v>60</v>
      </c>
    </row>
    <row r="31" spans="1:32" ht="13.5" customHeight="1">
      <c r="A31">
        <v>28</v>
      </c>
      <c r="B31" s="133">
        <v>1</v>
      </c>
      <c r="C31" s="134">
        <v>2</v>
      </c>
      <c r="D31" s="134">
        <v>0.5</v>
      </c>
      <c r="E31" s="134">
        <v>0</v>
      </c>
      <c r="F31" s="134">
        <v>0</v>
      </c>
      <c r="G31" s="134">
        <v>0.5</v>
      </c>
      <c r="H31" s="134">
        <v>2</v>
      </c>
      <c r="I31" s="134">
        <v>2</v>
      </c>
      <c r="J31" s="134">
        <v>1</v>
      </c>
      <c r="K31" s="134">
        <v>0.5</v>
      </c>
      <c r="L31" s="134">
        <v>1</v>
      </c>
      <c r="M31" s="134">
        <v>1</v>
      </c>
      <c r="N31" s="134">
        <v>1</v>
      </c>
      <c r="O31" s="134">
        <v>2</v>
      </c>
      <c r="P31" s="134">
        <v>1.5</v>
      </c>
      <c r="Q31" s="134">
        <v>3.5</v>
      </c>
      <c r="R31" s="134">
        <v>2</v>
      </c>
      <c r="S31" s="134">
        <v>1</v>
      </c>
      <c r="T31" s="134">
        <v>1.5</v>
      </c>
      <c r="U31" s="134">
        <v>4</v>
      </c>
      <c r="V31" s="134">
        <v>4</v>
      </c>
      <c r="W31" s="134">
        <v>3.5</v>
      </c>
      <c r="X31" s="134">
        <v>5</v>
      </c>
      <c r="Y31" s="134">
        <v>5.5</v>
      </c>
      <c r="Z31" s="135">
        <f t="shared" si="1"/>
        <v>46</v>
      </c>
      <c r="AA31" s="133">
        <v>28</v>
      </c>
      <c r="AB31" s="133">
        <v>6</v>
      </c>
      <c r="AC31" s="136" t="s">
        <v>53</v>
      </c>
      <c r="AD31" s="137">
        <v>28</v>
      </c>
      <c r="AE31" s="133">
        <v>1.5</v>
      </c>
      <c r="AF31" s="138" t="s">
        <v>52</v>
      </c>
    </row>
    <row r="32" spans="1:32" ht="13.5" customHeight="1">
      <c r="A32">
        <v>29</v>
      </c>
      <c r="B32" s="133">
        <v>8.5</v>
      </c>
      <c r="C32" s="134">
        <v>13</v>
      </c>
      <c r="D32" s="134">
        <v>12.5</v>
      </c>
      <c r="E32" s="134">
        <v>7.5</v>
      </c>
      <c r="F32" s="134">
        <v>4.5</v>
      </c>
      <c r="G32" s="134">
        <v>6.5</v>
      </c>
      <c r="H32" s="134">
        <v>2</v>
      </c>
      <c r="I32" s="134">
        <v>0</v>
      </c>
      <c r="J32" s="134">
        <v>0</v>
      </c>
      <c r="K32" s="134">
        <v>2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1"/>
        <v>56.5</v>
      </c>
      <c r="AA32" s="133">
        <v>29</v>
      </c>
      <c r="AB32" s="133">
        <v>17</v>
      </c>
      <c r="AC32" s="136" t="s">
        <v>54</v>
      </c>
      <c r="AD32" s="137">
        <v>29</v>
      </c>
      <c r="AE32" s="133">
        <v>4</v>
      </c>
      <c r="AF32" s="138" t="s">
        <v>61</v>
      </c>
    </row>
    <row r="33" spans="1:32" ht="13.5" customHeight="1">
      <c r="A33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1"/>
        <v>0</v>
      </c>
      <c r="AA33" s="133">
        <v>30</v>
      </c>
      <c r="AB33" s="133" t="s">
        <v>46</v>
      </c>
      <c r="AC33" s="136" t="s">
        <v>46</v>
      </c>
      <c r="AD33" s="137">
        <v>30</v>
      </c>
      <c r="AE33" s="133" t="s">
        <v>46</v>
      </c>
      <c r="AF33" s="138" t="s">
        <v>46</v>
      </c>
    </row>
    <row r="34" spans="1:32" ht="13.5" customHeight="1">
      <c r="A34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1"/>
        <v>0</v>
      </c>
      <c r="AA34" s="133">
        <v>31</v>
      </c>
      <c r="AB34" s="133" t="s">
        <v>46</v>
      </c>
      <c r="AC34" s="136" t="s">
        <v>46</v>
      </c>
      <c r="AD34" s="137">
        <v>31</v>
      </c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>IF(COUNT(B4:B34)=0,"   -",SUM(B4:B34))</f>
        <v>10</v>
      </c>
      <c r="C35" s="155">
        <f aca="true" t="shared" si="2" ref="C35:R35">IF(COUNT(C4:C34)=0,"   -",SUM(C4:C34))</f>
        <v>15</v>
      </c>
      <c r="D35" s="155">
        <f t="shared" si="2"/>
        <v>13</v>
      </c>
      <c r="E35" s="155">
        <f t="shared" si="2"/>
        <v>8</v>
      </c>
      <c r="F35" s="155">
        <f t="shared" si="2"/>
        <v>5</v>
      </c>
      <c r="G35" s="155">
        <f t="shared" si="2"/>
        <v>8</v>
      </c>
      <c r="H35" s="155">
        <f t="shared" si="2"/>
        <v>4.5</v>
      </c>
      <c r="I35" s="155">
        <f t="shared" si="2"/>
        <v>2</v>
      </c>
      <c r="J35" s="155">
        <f t="shared" si="2"/>
        <v>1</v>
      </c>
      <c r="K35" s="155">
        <f t="shared" si="2"/>
        <v>2.5</v>
      </c>
      <c r="L35" s="155">
        <f t="shared" si="2"/>
        <v>1</v>
      </c>
      <c r="M35" s="155">
        <f t="shared" si="2"/>
        <v>1</v>
      </c>
      <c r="N35" s="155">
        <f t="shared" si="2"/>
        <v>5</v>
      </c>
      <c r="O35" s="155">
        <f t="shared" si="2"/>
        <v>4</v>
      </c>
      <c r="P35" s="155">
        <f t="shared" si="2"/>
        <v>2</v>
      </c>
      <c r="Q35" s="155">
        <f t="shared" si="2"/>
        <v>4</v>
      </c>
      <c r="R35" s="155">
        <f t="shared" si="2"/>
        <v>4</v>
      </c>
      <c r="S35" s="155">
        <f aca="true" t="shared" si="3" ref="S35:Y35">IF(COUNT(S4:S34)=0,"   -",SUM(S4:S34))</f>
        <v>2.5</v>
      </c>
      <c r="T35" s="155">
        <f t="shared" si="3"/>
        <v>2</v>
      </c>
      <c r="U35" s="155">
        <f t="shared" si="3"/>
        <v>4.5</v>
      </c>
      <c r="V35" s="155">
        <f t="shared" si="3"/>
        <v>4</v>
      </c>
      <c r="W35" s="155">
        <f t="shared" si="3"/>
        <v>4</v>
      </c>
      <c r="X35" s="155">
        <f t="shared" si="3"/>
        <v>5.5</v>
      </c>
      <c r="Y35" s="155">
        <f t="shared" si="3"/>
        <v>7</v>
      </c>
      <c r="Z35" s="154">
        <f>SUM(B4:Y34)</f>
        <v>119.5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>
        <f>COUNTIF(Z4:Z34,"&gt;=0.5")</f>
        <v>8</v>
      </c>
      <c r="G38" s="11" t="s">
        <v>14</v>
      </c>
      <c r="H38" s="4"/>
      <c r="I38" s="4" t="s">
        <v>5</v>
      </c>
      <c r="J38" s="49" t="s">
        <v>8</v>
      </c>
      <c r="M38" s="11" t="s">
        <v>15</v>
      </c>
      <c r="N38" s="4"/>
      <c r="O38" s="4" t="s">
        <v>5</v>
      </c>
      <c r="P38" s="49" t="s">
        <v>10</v>
      </c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t="s">
        <v>16</v>
      </c>
      <c r="D39">
        <f>COUNTIF(Z4:Z34,"&gt;=1")</f>
        <v>8</v>
      </c>
      <c r="G39" s="55"/>
      <c r="H39" s="56">
        <f>MAX(AB4:AB34)</f>
        <v>17</v>
      </c>
      <c r="I39" s="57">
        <f>MATCH(H39,AB4:AB34,0)</f>
        <v>29</v>
      </c>
      <c r="J39" s="72" t="str">
        <f>INDEX(AC4:AC34,I39,1)</f>
        <v>02:32</v>
      </c>
      <c r="M39" s="55"/>
      <c r="N39" s="56">
        <f>MAX(AE4:AE34)</f>
        <v>4</v>
      </c>
      <c r="O39" s="57">
        <f>MATCH(N39,AE4:AE34,0)</f>
        <v>29</v>
      </c>
      <c r="P39" s="72" t="str">
        <f>INDEX(AF4:AF34,O39,1)</f>
        <v>02:25</v>
      </c>
      <c r="S39" s="55"/>
      <c r="T39" s="56">
        <f>MAX(Z4:Z34)</f>
        <v>56.5</v>
      </c>
      <c r="U39" s="122">
        <f>MATCH(T39,Z4:Z34,0)</f>
        <v>29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t="s">
        <v>17</v>
      </c>
      <c r="D40">
        <f>COUNTIF(Z4:Z34,"&gt;=10")</f>
        <v>2</v>
      </c>
      <c r="G40" s="58"/>
      <c r="H40" s="50"/>
      <c r="I40" s="57"/>
      <c r="J40" s="118"/>
      <c r="M40" s="58"/>
      <c r="N40" s="50"/>
      <c r="O40" s="57"/>
      <c r="P40" s="72"/>
      <c r="S40" s="58"/>
      <c r="T40" s="50"/>
      <c r="U40" s="122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t="s">
        <v>18</v>
      </c>
      <c r="D41">
        <f>COUNTIF(Z4:Z34,"&gt;=30")</f>
        <v>2</v>
      </c>
      <c r="G41" s="59"/>
      <c r="H41" s="60"/>
      <c r="I41" s="61"/>
      <c r="J41" s="119"/>
      <c r="M41" s="59"/>
      <c r="N41" s="60"/>
      <c r="O41" s="61"/>
      <c r="P41" s="74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15:16" ht="13.5" customHeight="1">
      <c r="O42" s="50"/>
      <c r="P42" s="71"/>
    </row>
    <row r="43" ht="13.5" customHeight="1"/>
    <row r="44" spans="5:20" ht="13.5" customHeight="1">
      <c r="E44" s="1"/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2020</v>
      </c>
      <c r="AB1" t="s">
        <v>1</v>
      </c>
      <c r="AC1" s="70">
        <v>10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aca="true" t="shared" si="0" ref="Z5:Z34">IF(COUNT(B5:Y5)=0,"     -",SUM(B5:Y5))</f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0.5</v>
      </c>
      <c r="T10" s="134">
        <v>0</v>
      </c>
      <c r="U10" s="134">
        <v>0.5</v>
      </c>
      <c r="V10" s="134">
        <v>0</v>
      </c>
      <c r="W10" s="134">
        <v>4.5</v>
      </c>
      <c r="X10" s="134">
        <v>2</v>
      </c>
      <c r="Y10" s="134">
        <v>1</v>
      </c>
      <c r="Z10" s="135">
        <f t="shared" si="0"/>
        <v>8.5</v>
      </c>
      <c r="AA10" s="133">
        <v>7</v>
      </c>
      <c r="AB10" s="133">
        <v>5</v>
      </c>
      <c r="AC10" s="136" t="s">
        <v>247</v>
      </c>
      <c r="AD10" s="137"/>
      <c r="AE10" s="133">
        <v>2</v>
      </c>
      <c r="AF10" s="138" t="s">
        <v>254</v>
      </c>
    </row>
    <row r="11" spans="1:32" ht="13.5" customHeight="1">
      <c r="A11" s="58">
        <v>8</v>
      </c>
      <c r="B11" s="133">
        <v>0</v>
      </c>
      <c r="C11" s="134">
        <v>1.5</v>
      </c>
      <c r="D11" s="134">
        <v>1</v>
      </c>
      <c r="E11" s="134">
        <v>1</v>
      </c>
      <c r="F11" s="134">
        <v>0.5</v>
      </c>
      <c r="G11" s="134">
        <v>0.5</v>
      </c>
      <c r="H11" s="134">
        <v>0.5</v>
      </c>
      <c r="I11" s="134">
        <v>0</v>
      </c>
      <c r="J11" s="134">
        <v>0.5</v>
      </c>
      <c r="K11" s="134">
        <v>1</v>
      </c>
      <c r="L11" s="134">
        <v>2</v>
      </c>
      <c r="M11" s="134">
        <v>2.5</v>
      </c>
      <c r="N11" s="134">
        <v>1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1</v>
      </c>
      <c r="U11" s="134">
        <v>1.5</v>
      </c>
      <c r="V11" s="134">
        <v>2</v>
      </c>
      <c r="W11" s="134">
        <v>0.5</v>
      </c>
      <c r="X11" s="134">
        <v>0</v>
      </c>
      <c r="Y11" s="134">
        <v>0</v>
      </c>
      <c r="Z11" s="135">
        <f t="shared" si="0"/>
        <v>17</v>
      </c>
      <c r="AA11" s="133">
        <v>8</v>
      </c>
      <c r="AB11" s="133">
        <v>2.5</v>
      </c>
      <c r="AC11" s="136" t="s">
        <v>248</v>
      </c>
      <c r="AD11" s="137"/>
      <c r="AE11" s="133">
        <v>1</v>
      </c>
      <c r="AF11" s="138" t="s">
        <v>255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1</v>
      </c>
      <c r="P12" s="134">
        <v>2</v>
      </c>
      <c r="Q12" s="134">
        <v>1.5</v>
      </c>
      <c r="R12" s="134">
        <v>1.5</v>
      </c>
      <c r="S12" s="134">
        <v>2</v>
      </c>
      <c r="T12" s="134">
        <v>2</v>
      </c>
      <c r="U12" s="134">
        <v>1.5</v>
      </c>
      <c r="V12" s="134">
        <v>2</v>
      </c>
      <c r="W12" s="134">
        <v>2</v>
      </c>
      <c r="X12" s="134">
        <v>2</v>
      </c>
      <c r="Y12" s="134">
        <v>5</v>
      </c>
      <c r="Z12" s="135">
        <f t="shared" si="0"/>
        <v>22.5</v>
      </c>
      <c r="AA12" s="133">
        <v>9</v>
      </c>
      <c r="AB12" s="133">
        <v>5</v>
      </c>
      <c r="AC12" s="136" t="s">
        <v>52</v>
      </c>
      <c r="AD12" s="137"/>
      <c r="AE12" s="133">
        <v>1</v>
      </c>
      <c r="AF12" s="138" t="s">
        <v>52</v>
      </c>
    </row>
    <row r="13" spans="1:32" ht="13.5" customHeight="1">
      <c r="A13" s="58">
        <v>10</v>
      </c>
      <c r="B13" s="133">
        <v>2.5</v>
      </c>
      <c r="C13" s="134">
        <v>1</v>
      </c>
      <c r="D13" s="134">
        <v>2</v>
      </c>
      <c r="E13" s="134">
        <v>2</v>
      </c>
      <c r="F13" s="134">
        <v>0</v>
      </c>
      <c r="G13" s="134">
        <v>4</v>
      </c>
      <c r="H13" s="134">
        <v>1.5</v>
      </c>
      <c r="I13" s="134">
        <v>3.5</v>
      </c>
      <c r="J13" s="134">
        <v>3</v>
      </c>
      <c r="K13" s="134">
        <v>3</v>
      </c>
      <c r="L13" s="134">
        <v>3</v>
      </c>
      <c r="M13" s="134">
        <v>1.5</v>
      </c>
      <c r="N13" s="134">
        <v>1.5</v>
      </c>
      <c r="O13" s="134">
        <v>2</v>
      </c>
      <c r="P13" s="134">
        <v>1</v>
      </c>
      <c r="Q13" s="134">
        <v>0.5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32</v>
      </c>
      <c r="AA13" s="133">
        <v>10</v>
      </c>
      <c r="AB13" s="133">
        <v>5</v>
      </c>
      <c r="AC13" s="136" t="s">
        <v>249</v>
      </c>
      <c r="AD13" s="137"/>
      <c r="AE13" s="133">
        <v>1.5</v>
      </c>
      <c r="AF13" s="138" t="s">
        <v>256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1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1</v>
      </c>
      <c r="AA15" s="133">
        <v>12</v>
      </c>
      <c r="AB15" s="133">
        <v>1</v>
      </c>
      <c r="AC15" s="146" t="s">
        <v>250</v>
      </c>
      <c r="AD15" s="147"/>
      <c r="AE15" s="133">
        <v>1</v>
      </c>
      <c r="AF15" s="138" t="s">
        <v>257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0.5</v>
      </c>
      <c r="J20" s="145">
        <v>1</v>
      </c>
      <c r="K20" s="145">
        <v>0</v>
      </c>
      <c r="L20" s="145">
        <v>0</v>
      </c>
      <c r="M20" s="145">
        <v>1.5</v>
      </c>
      <c r="N20" s="145">
        <v>2</v>
      </c>
      <c r="O20" s="145">
        <v>1.5</v>
      </c>
      <c r="P20" s="145">
        <v>1.5</v>
      </c>
      <c r="Q20" s="145">
        <v>3</v>
      </c>
      <c r="R20" s="145">
        <v>2.5</v>
      </c>
      <c r="S20" s="145">
        <v>1</v>
      </c>
      <c r="T20" s="145">
        <v>1</v>
      </c>
      <c r="U20" s="145">
        <v>0</v>
      </c>
      <c r="V20" s="145">
        <v>0</v>
      </c>
      <c r="W20" s="145">
        <v>0</v>
      </c>
      <c r="X20" s="145">
        <v>0</v>
      </c>
      <c r="Y20" s="145">
        <v>0.5</v>
      </c>
      <c r="Z20" s="135">
        <f t="shared" si="0"/>
        <v>16</v>
      </c>
      <c r="AA20" s="133">
        <v>17</v>
      </c>
      <c r="AB20" s="133">
        <v>3.5</v>
      </c>
      <c r="AC20" s="146" t="s">
        <v>251</v>
      </c>
      <c r="AD20" s="147"/>
      <c r="AE20" s="133">
        <v>1</v>
      </c>
      <c r="AF20" s="138" t="s">
        <v>258</v>
      </c>
    </row>
    <row r="21" spans="1:32" ht="13.5" customHeight="1">
      <c r="A21" s="58">
        <v>18</v>
      </c>
      <c r="B21" s="133">
        <v>0.5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0.5</v>
      </c>
      <c r="AA21" s="133">
        <v>18</v>
      </c>
      <c r="AB21" s="133">
        <v>0.5</v>
      </c>
      <c r="AC21" s="146" t="s">
        <v>252</v>
      </c>
      <c r="AD21" s="147"/>
      <c r="AE21" s="133">
        <v>0.5</v>
      </c>
      <c r="AF21" s="138" t="s">
        <v>259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0.5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1</v>
      </c>
      <c r="N26" s="134">
        <v>1.5</v>
      </c>
      <c r="O26" s="134">
        <v>0</v>
      </c>
      <c r="P26" s="134">
        <v>1.5</v>
      </c>
      <c r="Q26" s="134">
        <v>0.5</v>
      </c>
      <c r="R26" s="134">
        <v>0.5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5.5</v>
      </c>
      <c r="AA26" s="133">
        <v>23</v>
      </c>
      <c r="AB26" s="133">
        <v>2</v>
      </c>
      <c r="AC26" s="136" t="s">
        <v>64</v>
      </c>
      <c r="AD26" s="137"/>
      <c r="AE26" s="133">
        <v>1</v>
      </c>
      <c r="AF26" s="138" t="s">
        <v>260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1.5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1.5</v>
      </c>
      <c r="AA27" s="133">
        <v>24</v>
      </c>
      <c r="AB27" s="133">
        <v>1.5</v>
      </c>
      <c r="AC27" s="136" t="s">
        <v>253</v>
      </c>
      <c r="AD27" s="137"/>
      <c r="AE27" s="133">
        <v>1.5</v>
      </c>
      <c r="AF27" s="138" t="s">
        <v>261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3</v>
      </c>
      <c r="C35" s="155">
        <f t="shared" si="1"/>
        <v>2.5</v>
      </c>
      <c r="D35" s="155">
        <f t="shared" si="1"/>
        <v>3</v>
      </c>
      <c r="E35" s="155">
        <f t="shared" si="1"/>
        <v>3.5</v>
      </c>
      <c r="F35" s="155">
        <f t="shared" si="1"/>
        <v>0.5</v>
      </c>
      <c r="G35" s="155">
        <f t="shared" si="1"/>
        <v>4.5</v>
      </c>
      <c r="H35" s="155">
        <f t="shared" si="1"/>
        <v>2</v>
      </c>
      <c r="I35" s="155">
        <f t="shared" si="1"/>
        <v>4</v>
      </c>
      <c r="J35" s="155">
        <f t="shared" si="1"/>
        <v>4.5</v>
      </c>
      <c r="K35" s="155">
        <f t="shared" si="1"/>
        <v>4</v>
      </c>
      <c r="L35" s="155">
        <f aca="true" t="shared" si="2" ref="L35:Y35">IF(COUNT(L4:L34)=0,"   -",SUM(L4:L34))</f>
        <v>5</v>
      </c>
      <c r="M35" s="155">
        <f t="shared" si="2"/>
        <v>6.5</v>
      </c>
      <c r="N35" s="155">
        <f t="shared" si="2"/>
        <v>6</v>
      </c>
      <c r="O35" s="155">
        <f t="shared" si="2"/>
        <v>4.5</v>
      </c>
      <c r="P35" s="155">
        <f t="shared" si="2"/>
        <v>6</v>
      </c>
      <c r="Q35" s="155">
        <f t="shared" si="2"/>
        <v>5.5</v>
      </c>
      <c r="R35" s="155">
        <f t="shared" si="2"/>
        <v>4.5</v>
      </c>
      <c r="S35" s="155">
        <f t="shared" si="2"/>
        <v>3.5</v>
      </c>
      <c r="T35" s="155">
        <f t="shared" si="2"/>
        <v>4</v>
      </c>
      <c r="U35" s="155">
        <f t="shared" si="2"/>
        <v>6</v>
      </c>
      <c r="V35" s="155">
        <f t="shared" si="2"/>
        <v>4</v>
      </c>
      <c r="W35" s="155">
        <f t="shared" si="2"/>
        <v>7</v>
      </c>
      <c r="X35" s="155">
        <f t="shared" si="2"/>
        <v>4</v>
      </c>
      <c r="Y35" s="155">
        <f t="shared" si="2"/>
        <v>6.5</v>
      </c>
      <c r="Z35" s="154">
        <f>SUM(B4:Y34)</f>
        <v>104.5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9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8</v>
      </c>
      <c r="E39" s="50"/>
      <c r="F39" s="50"/>
      <c r="G39" s="55"/>
      <c r="H39" s="56">
        <f>MAX(AB4:AB34)</f>
        <v>5</v>
      </c>
      <c r="I39" s="57">
        <v>10</v>
      </c>
      <c r="J39" s="72" t="str">
        <f>INDEX(AC4:AC34,I39,1)</f>
        <v>00:21</v>
      </c>
      <c r="K39" s="50"/>
      <c r="L39" s="50"/>
      <c r="M39" s="55"/>
      <c r="N39" s="56">
        <f>MAX(AE4:AE34)</f>
        <v>2</v>
      </c>
      <c r="O39" s="57">
        <f>MATCH(N39,AE4:AE34,0)</f>
        <v>7</v>
      </c>
      <c r="P39" s="72" t="str">
        <f>INDEX(AF4:AF34,O39,1)</f>
        <v>21:50</v>
      </c>
      <c r="Q39" s="50"/>
      <c r="R39" s="50"/>
      <c r="S39" s="55"/>
      <c r="T39" s="56">
        <f>MAX(Z4:Z34)</f>
        <v>32</v>
      </c>
      <c r="U39" s="53">
        <f>MATCH(T39,Z4:Z34,0)</f>
        <v>10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>
        <v>9</v>
      </c>
      <c r="J40" s="118" t="str">
        <f>INDEX(AC4:AC34,I40,1)</f>
        <v>24:00</v>
      </c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>
        <v>7</v>
      </c>
      <c r="J41" s="119" t="str">
        <f>INDEX(AC4:AC34,I41,1)</f>
        <v>22:34</v>
      </c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2020</v>
      </c>
      <c r="AB1" t="s">
        <v>1</v>
      </c>
      <c r="AC1" s="70">
        <v>11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0.5</v>
      </c>
      <c r="R5" s="134">
        <v>1</v>
      </c>
      <c r="S5" s="134">
        <v>0.5</v>
      </c>
      <c r="T5" s="134">
        <v>0</v>
      </c>
      <c r="U5" s="134">
        <v>0.5</v>
      </c>
      <c r="V5" s="134">
        <v>1</v>
      </c>
      <c r="W5" s="134">
        <v>1.5</v>
      </c>
      <c r="X5" s="134">
        <v>0.5</v>
      </c>
      <c r="Y5" s="134">
        <v>0.5</v>
      </c>
      <c r="Z5" s="135">
        <f t="shared" si="0"/>
        <v>6</v>
      </c>
      <c r="AA5" s="133">
        <v>2</v>
      </c>
      <c r="AB5" s="133">
        <v>2</v>
      </c>
      <c r="AC5" s="136" t="s">
        <v>262</v>
      </c>
      <c r="AD5" s="137"/>
      <c r="AE5" s="133">
        <v>0.5</v>
      </c>
      <c r="AF5" s="138" t="s">
        <v>265</v>
      </c>
    </row>
    <row r="6" spans="1:32" ht="13.5" customHeight="1">
      <c r="A6" s="58">
        <v>3</v>
      </c>
      <c r="B6" s="133">
        <v>0</v>
      </c>
      <c r="C6" s="134">
        <v>0.5</v>
      </c>
      <c r="D6" s="134">
        <v>1</v>
      </c>
      <c r="E6" s="134">
        <v>0</v>
      </c>
      <c r="F6" s="134">
        <v>0.5</v>
      </c>
      <c r="G6" s="134">
        <v>0.5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3.5</v>
      </c>
      <c r="Y6" s="134">
        <v>0</v>
      </c>
      <c r="Z6" s="135">
        <f t="shared" si="0"/>
        <v>6</v>
      </c>
      <c r="AA6" s="133">
        <v>3</v>
      </c>
      <c r="AB6" s="133">
        <v>3.5</v>
      </c>
      <c r="AC6" s="136" t="s">
        <v>263</v>
      </c>
      <c r="AD6" s="137"/>
      <c r="AE6" s="133">
        <v>1.5</v>
      </c>
      <c r="AF6" s="138" t="s">
        <v>266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1</v>
      </c>
      <c r="M28" s="134">
        <v>0.5</v>
      </c>
      <c r="N28" s="134">
        <v>0.5</v>
      </c>
      <c r="O28" s="134">
        <v>0</v>
      </c>
      <c r="P28" s="134">
        <v>0</v>
      </c>
      <c r="Q28" s="134">
        <v>0</v>
      </c>
      <c r="R28" s="134">
        <v>0.5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2.5</v>
      </c>
      <c r="AA28" s="133">
        <v>25</v>
      </c>
      <c r="AB28" s="133">
        <v>1</v>
      </c>
      <c r="AC28" s="136" t="s">
        <v>264</v>
      </c>
      <c r="AD28" s="137"/>
      <c r="AE28" s="133">
        <v>0.5</v>
      </c>
      <c r="AF28" s="138" t="s">
        <v>267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0.5</v>
      </c>
      <c r="D35" s="155">
        <f t="shared" si="1"/>
        <v>1</v>
      </c>
      <c r="E35" s="155">
        <f t="shared" si="1"/>
        <v>0</v>
      </c>
      <c r="F35" s="155">
        <f t="shared" si="1"/>
        <v>0.5</v>
      </c>
      <c r="G35" s="155">
        <f t="shared" si="1"/>
        <v>0.5</v>
      </c>
      <c r="H35" s="155">
        <f t="shared" si="1"/>
        <v>0</v>
      </c>
      <c r="I35" s="155">
        <f t="shared" si="1"/>
        <v>0</v>
      </c>
      <c r="J35" s="155">
        <f t="shared" si="1"/>
        <v>0</v>
      </c>
      <c r="K35" s="155">
        <f t="shared" si="1"/>
        <v>0</v>
      </c>
      <c r="L35" s="155">
        <f aca="true" t="shared" si="2" ref="L35:Y35">IF(COUNT(L4:L34)=0,"   -",SUM(L4:L34))</f>
        <v>1</v>
      </c>
      <c r="M35" s="155">
        <f t="shared" si="2"/>
        <v>0.5</v>
      </c>
      <c r="N35" s="155">
        <f t="shared" si="2"/>
        <v>0.5</v>
      </c>
      <c r="O35" s="155">
        <f t="shared" si="2"/>
        <v>0</v>
      </c>
      <c r="P35" s="155">
        <f t="shared" si="2"/>
        <v>0</v>
      </c>
      <c r="Q35" s="155">
        <f t="shared" si="2"/>
        <v>0.5</v>
      </c>
      <c r="R35" s="155">
        <f t="shared" si="2"/>
        <v>1.5</v>
      </c>
      <c r="S35" s="155">
        <f t="shared" si="2"/>
        <v>0.5</v>
      </c>
      <c r="T35" s="155">
        <f t="shared" si="2"/>
        <v>0</v>
      </c>
      <c r="U35" s="155">
        <f t="shared" si="2"/>
        <v>0.5</v>
      </c>
      <c r="V35" s="155">
        <f t="shared" si="2"/>
        <v>1</v>
      </c>
      <c r="W35" s="155">
        <f t="shared" si="2"/>
        <v>1.5</v>
      </c>
      <c r="X35" s="155">
        <f t="shared" si="2"/>
        <v>4</v>
      </c>
      <c r="Y35" s="155">
        <f t="shared" si="2"/>
        <v>0.5</v>
      </c>
      <c r="Z35" s="154">
        <f>SUM(B4:Y34)</f>
        <v>14.5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3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3</v>
      </c>
      <c r="E39" s="50"/>
      <c r="F39" s="50"/>
      <c r="G39" s="55"/>
      <c r="H39" s="56">
        <f>MAX(AB4:AB34)</f>
        <v>3.5</v>
      </c>
      <c r="I39" s="57">
        <f>MATCH(H39,AB4:AB34,0)</f>
        <v>3</v>
      </c>
      <c r="J39" s="72" t="str">
        <f>INDEX(AC4:AC34,I39,1)</f>
        <v>23:11</v>
      </c>
      <c r="K39" s="50"/>
      <c r="L39" s="50"/>
      <c r="M39" s="55"/>
      <c r="N39" s="56">
        <f>MAX(AE4:AE34)</f>
        <v>1.5</v>
      </c>
      <c r="O39" s="57">
        <f>MATCH(N39,AE4:AE34,0)</f>
        <v>3</v>
      </c>
      <c r="P39" s="72" t="str">
        <f>INDEX(AF4:AF34,O39,1)</f>
        <v>22:49</v>
      </c>
      <c r="Q39" s="50"/>
      <c r="R39" s="50"/>
      <c r="S39" s="55"/>
      <c r="T39" s="56">
        <f>MAX(Z4:Z34)</f>
        <v>6</v>
      </c>
      <c r="U39" s="53">
        <f>MATCH(T39,Z4:Z34,0)</f>
        <v>2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0</v>
      </c>
      <c r="E40" s="50"/>
      <c r="F40" s="50"/>
      <c r="G40" s="58"/>
      <c r="H40" s="50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2020</v>
      </c>
      <c r="AB1" t="s">
        <v>1</v>
      </c>
      <c r="AC1" s="70">
        <v>12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0.5</v>
      </c>
      <c r="T5" s="134">
        <v>1</v>
      </c>
      <c r="U5" s="134">
        <v>1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2.5</v>
      </c>
      <c r="AA5" s="133">
        <v>2</v>
      </c>
      <c r="AB5" s="133">
        <v>1.5</v>
      </c>
      <c r="AC5" s="136" t="s">
        <v>268</v>
      </c>
      <c r="AD5" s="137"/>
      <c r="AE5" s="133">
        <v>0.5</v>
      </c>
      <c r="AF5" s="138" t="s">
        <v>270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0.5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0.5</v>
      </c>
      <c r="AA8" s="133">
        <v>5</v>
      </c>
      <c r="AB8" s="133">
        <v>0.5</v>
      </c>
      <c r="AC8" s="136" t="s">
        <v>269</v>
      </c>
      <c r="AD8" s="137"/>
      <c r="AE8" s="133">
        <v>0.5</v>
      </c>
      <c r="AF8" s="138" t="s">
        <v>271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/>
      <c r="AF33" s="138"/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0</v>
      </c>
      <c r="D35" s="155">
        <f t="shared" si="1"/>
        <v>0</v>
      </c>
      <c r="E35" s="155">
        <f t="shared" si="1"/>
        <v>0</v>
      </c>
      <c r="F35" s="155">
        <f t="shared" si="1"/>
        <v>0</v>
      </c>
      <c r="G35" s="155">
        <f t="shared" si="1"/>
        <v>0</v>
      </c>
      <c r="H35" s="155">
        <f t="shared" si="1"/>
        <v>0</v>
      </c>
      <c r="I35" s="155">
        <f t="shared" si="1"/>
        <v>0</v>
      </c>
      <c r="J35" s="155">
        <f t="shared" si="1"/>
        <v>0</v>
      </c>
      <c r="K35" s="155">
        <f t="shared" si="1"/>
        <v>0</v>
      </c>
      <c r="L35" s="155">
        <f aca="true" t="shared" si="2" ref="L35:Y35">IF(COUNT(L4:L34)=0,"   -",SUM(L4:L34))</f>
        <v>0</v>
      </c>
      <c r="M35" s="155">
        <f t="shared" si="2"/>
        <v>0</v>
      </c>
      <c r="N35" s="155">
        <f t="shared" si="2"/>
        <v>0</v>
      </c>
      <c r="O35" s="155">
        <f t="shared" si="2"/>
        <v>0</v>
      </c>
      <c r="P35" s="155">
        <f t="shared" si="2"/>
        <v>0.5</v>
      </c>
      <c r="Q35" s="155">
        <f t="shared" si="2"/>
        <v>0</v>
      </c>
      <c r="R35" s="155">
        <f t="shared" si="2"/>
        <v>0</v>
      </c>
      <c r="S35" s="155">
        <f t="shared" si="2"/>
        <v>0.5</v>
      </c>
      <c r="T35" s="155">
        <f t="shared" si="2"/>
        <v>1</v>
      </c>
      <c r="U35" s="155">
        <f t="shared" si="2"/>
        <v>1</v>
      </c>
      <c r="V35" s="155">
        <f t="shared" si="2"/>
        <v>0</v>
      </c>
      <c r="W35" s="155">
        <f t="shared" si="2"/>
        <v>0</v>
      </c>
      <c r="X35" s="155">
        <f t="shared" si="2"/>
        <v>0</v>
      </c>
      <c r="Y35" s="155">
        <f t="shared" si="2"/>
        <v>0</v>
      </c>
      <c r="Z35" s="154">
        <f>SUM(B4:Y34)</f>
        <v>3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41</v>
      </c>
      <c r="B38" s="6"/>
      <c r="C38" s="6"/>
      <c r="D38" s="52">
        <f>COUNTIF(Z4:Z34,"&gt;=0.5")</f>
        <v>2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</v>
      </c>
      <c r="E39" s="50"/>
      <c r="F39" s="50"/>
      <c r="G39" s="55"/>
      <c r="H39" s="56">
        <f>MAX(AB4:AB34)</f>
        <v>1.5</v>
      </c>
      <c r="I39" s="57">
        <f>MATCH(H39,AB4:AB34,0)</f>
        <v>2</v>
      </c>
      <c r="J39" s="72" t="str">
        <f>INDEX(AC4:AC34,I39,1)</f>
        <v>19:58</v>
      </c>
      <c r="K39" s="50"/>
      <c r="L39" s="50"/>
      <c r="M39" s="55"/>
      <c r="N39" s="56">
        <f>MAX(AE4:AE34)</f>
        <v>0.5</v>
      </c>
      <c r="O39" s="57">
        <v>5</v>
      </c>
      <c r="P39" s="72" t="str">
        <f>INDEX(AF4:AF34,O39,1)</f>
        <v>14:53</v>
      </c>
      <c r="Q39" s="50"/>
      <c r="R39" s="50"/>
      <c r="S39" s="55"/>
      <c r="T39" s="56">
        <f>MAX(Z4:Z34)</f>
        <v>2.5</v>
      </c>
      <c r="U39" s="53">
        <f>MATCH(T39,Z4:Z34,0)</f>
        <v>2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0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>
        <v>2</v>
      </c>
      <c r="P40" s="72" t="str">
        <f>INDEX(AF4:AF34,O40,1)</f>
        <v>19:48</v>
      </c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7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8" customWidth="1"/>
    <col min="2" max="13" width="7.75390625" style="18" customWidth="1"/>
    <col min="14" max="14" width="2.75390625" style="18" customWidth="1"/>
    <col min="15" max="16384" width="6.75390625" style="18" customWidth="1"/>
  </cols>
  <sheetData>
    <row r="1" spans="1:13" ht="24.75" customHeight="1">
      <c r="A1" s="89" t="s">
        <v>45</v>
      </c>
      <c r="B1" s="17"/>
      <c r="C1" s="17"/>
      <c r="D1" s="17"/>
      <c r="E1" s="17"/>
      <c r="F1" s="17"/>
      <c r="G1" s="17"/>
      <c r="H1" s="17"/>
      <c r="I1" s="67">
        <f>'１月'!Z1</f>
        <v>2020</v>
      </c>
      <c r="J1" s="66" t="s">
        <v>1</v>
      </c>
      <c r="K1" s="123" t="str">
        <f>("（令和"&amp;TEXT((I1-2018),"0")&amp;"年）")</f>
        <v>（令和2年）</v>
      </c>
      <c r="L1" s="17"/>
      <c r="M1" s="17"/>
    </row>
    <row r="2" spans="1:13" ht="18" customHeight="1">
      <c r="A2" s="19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>
      <c r="A3" s="23"/>
      <c r="B3" s="24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26</v>
      </c>
      <c r="J3" s="25" t="s">
        <v>27</v>
      </c>
      <c r="K3" s="25" t="s">
        <v>28</v>
      </c>
      <c r="L3" s="25" t="s">
        <v>29</v>
      </c>
      <c r="M3" s="26" t="s">
        <v>30</v>
      </c>
    </row>
    <row r="4" spans="1:13" ht="18" customHeight="1">
      <c r="A4" s="27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8" customHeight="1">
      <c r="A5" s="31">
        <v>1</v>
      </c>
      <c r="B5" s="90">
        <f>'１月'!Z4</f>
        <v>0</v>
      </c>
      <c r="C5" s="91">
        <f>'２月'!Z4</f>
        <v>0</v>
      </c>
      <c r="D5" s="91">
        <f>'３月'!Z4</f>
        <v>0</v>
      </c>
      <c r="E5" s="92">
        <f>'４月'!Z4</f>
        <v>22.5</v>
      </c>
      <c r="F5" s="92">
        <f>'５月'!Z4</f>
        <v>0</v>
      </c>
      <c r="G5" s="91">
        <f>'６月'!Z4</f>
        <v>0</v>
      </c>
      <c r="H5" s="91">
        <f>'７月'!Z4</f>
        <v>25.5</v>
      </c>
      <c r="I5" s="91">
        <f>'８月'!Z4</f>
        <v>0</v>
      </c>
      <c r="J5" s="91">
        <f>'９月'!Z4</f>
        <v>0</v>
      </c>
      <c r="K5" s="91">
        <f>'10月'!Z4</f>
        <v>0</v>
      </c>
      <c r="L5" s="91">
        <f>'11月'!Z4</f>
        <v>0</v>
      </c>
      <c r="M5" s="93">
        <f>'12月'!Z4</f>
        <v>0</v>
      </c>
    </row>
    <row r="6" spans="1:13" ht="18" customHeight="1">
      <c r="A6" s="32">
        <v>2</v>
      </c>
      <c r="B6" s="94">
        <f>'１月'!Z5</f>
        <v>0</v>
      </c>
      <c r="C6" s="92">
        <f>'２月'!Z5</f>
        <v>0</v>
      </c>
      <c r="D6" s="92">
        <f>'３月'!Z5</f>
        <v>0.5</v>
      </c>
      <c r="E6" s="92">
        <f>'４月'!Z5</f>
        <v>0.5</v>
      </c>
      <c r="F6" s="92">
        <f>'５月'!Z5</f>
        <v>0</v>
      </c>
      <c r="G6" s="92">
        <f>'６月'!Z5</f>
        <v>2</v>
      </c>
      <c r="H6" s="92">
        <f>'７月'!Z5</f>
        <v>5.5</v>
      </c>
      <c r="I6" s="92">
        <f>'８月'!Z5</f>
        <v>0</v>
      </c>
      <c r="J6" s="92">
        <f>'９月'!Z5</f>
        <v>4</v>
      </c>
      <c r="K6" s="92">
        <f>'10月'!Z5</f>
        <v>0</v>
      </c>
      <c r="L6" s="92">
        <f>'11月'!Z5</f>
        <v>6</v>
      </c>
      <c r="M6" s="95">
        <f>'12月'!Z5</f>
        <v>2.5</v>
      </c>
    </row>
    <row r="7" spans="1:13" ht="18" customHeight="1">
      <c r="A7" s="32">
        <v>3</v>
      </c>
      <c r="B7" s="94">
        <f>'１月'!Z6</f>
        <v>0</v>
      </c>
      <c r="C7" s="92">
        <f>'２月'!Z6</f>
        <v>0</v>
      </c>
      <c r="D7" s="92">
        <f>'３月'!Z6</f>
        <v>0</v>
      </c>
      <c r="E7" s="92">
        <f>'４月'!Z6</f>
        <v>0</v>
      </c>
      <c r="F7" s="92">
        <f>'５月'!Z6</f>
        <v>0</v>
      </c>
      <c r="G7" s="92">
        <f>'６月'!Z6</f>
        <v>0.5</v>
      </c>
      <c r="H7" s="92">
        <f>'７月'!Z6</f>
        <v>1</v>
      </c>
      <c r="I7" s="92">
        <f>'８月'!Z6</f>
        <v>0</v>
      </c>
      <c r="J7" s="92">
        <f>'９月'!Z6</f>
        <v>0.5</v>
      </c>
      <c r="K7" s="92">
        <f>'10月'!Z6</f>
        <v>0</v>
      </c>
      <c r="L7" s="92">
        <f>'11月'!Z6</f>
        <v>6</v>
      </c>
      <c r="M7" s="95">
        <f>'12月'!Z6</f>
        <v>0</v>
      </c>
    </row>
    <row r="8" spans="1:13" ht="18" customHeight="1">
      <c r="A8" s="32">
        <v>4</v>
      </c>
      <c r="B8" s="94">
        <f>'１月'!Z7</f>
        <v>0</v>
      </c>
      <c r="C8" s="92">
        <f>'２月'!Z7</f>
        <v>0.5</v>
      </c>
      <c r="D8" s="92">
        <f>'３月'!Z7</f>
        <v>8</v>
      </c>
      <c r="E8" s="92">
        <f>'４月'!Z7</f>
        <v>5</v>
      </c>
      <c r="F8" s="92">
        <f>'５月'!Z7</f>
        <v>0.5</v>
      </c>
      <c r="G8" s="92">
        <f>'６月'!Z7</f>
        <v>0</v>
      </c>
      <c r="H8" s="92">
        <f>'７月'!Z7</f>
        <v>32.5</v>
      </c>
      <c r="I8" s="92">
        <f>'８月'!Z7</f>
        <v>0</v>
      </c>
      <c r="J8" s="92">
        <f>'９月'!Z7</f>
        <v>0</v>
      </c>
      <c r="K8" s="92">
        <f>'10月'!Z7</f>
        <v>0</v>
      </c>
      <c r="L8" s="92">
        <f>'11月'!Z7</f>
        <v>0</v>
      </c>
      <c r="M8" s="95">
        <f>'12月'!Z7</f>
        <v>0</v>
      </c>
    </row>
    <row r="9" spans="1:13" ht="18" customHeight="1">
      <c r="A9" s="32">
        <v>5</v>
      </c>
      <c r="B9" s="94">
        <f>'１月'!Z8</f>
        <v>0</v>
      </c>
      <c r="C9" s="92">
        <f>'２月'!Z8</f>
        <v>0.5</v>
      </c>
      <c r="D9" s="92">
        <f>'３月'!Z8</f>
        <v>6</v>
      </c>
      <c r="E9" s="92">
        <f>'４月'!Z8</f>
        <v>0.5</v>
      </c>
      <c r="F9" s="92">
        <f>'５月'!Z8</f>
        <v>0.5</v>
      </c>
      <c r="G9" s="92">
        <f>'６月'!Z8</f>
        <v>0</v>
      </c>
      <c r="H9" s="92">
        <f>'７月'!Z8</f>
        <v>5</v>
      </c>
      <c r="I9" s="92">
        <f>'８月'!Z8</f>
        <v>0</v>
      </c>
      <c r="J9" s="92">
        <f>'９月'!Z8</f>
        <v>0</v>
      </c>
      <c r="K9" s="92">
        <f>'10月'!Z8</f>
        <v>0</v>
      </c>
      <c r="L9" s="92">
        <f>'11月'!Z8</f>
        <v>0</v>
      </c>
      <c r="M9" s="95">
        <f>'12月'!Z8</f>
        <v>0.5</v>
      </c>
    </row>
    <row r="10" spans="1:13" ht="18" customHeight="1">
      <c r="A10" s="32">
        <v>6</v>
      </c>
      <c r="B10" s="94">
        <f>'１月'!Z9</f>
        <v>0</v>
      </c>
      <c r="C10" s="92">
        <f>'２月'!Z9</f>
        <v>0</v>
      </c>
      <c r="D10" s="92">
        <f>'３月'!Z9</f>
        <v>0</v>
      </c>
      <c r="E10" s="92">
        <f>'４月'!Z9</f>
        <v>0</v>
      </c>
      <c r="F10" s="92">
        <f>'５月'!Z9</f>
        <v>19</v>
      </c>
      <c r="G10" s="92">
        <f>'６月'!Z9</f>
        <v>0</v>
      </c>
      <c r="H10" s="92">
        <f>'７月'!Z9</f>
        <v>20.5</v>
      </c>
      <c r="I10" s="92">
        <f>'８月'!Z9</f>
        <v>0</v>
      </c>
      <c r="J10" s="92">
        <f>'９月'!Z9</f>
        <v>0</v>
      </c>
      <c r="K10" s="92">
        <f>'10月'!Z9</f>
        <v>0</v>
      </c>
      <c r="L10" s="92">
        <f>'11月'!Z9</f>
        <v>0</v>
      </c>
      <c r="M10" s="95">
        <f>'12月'!Z9</f>
        <v>0</v>
      </c>
    </row>
    <row r="11" spans="1:13" ht="18" customHeight="1">
      <c r="A11" s="32">
        <v>7</v>
      </c>
      <c r="B11" s="94">
        <f>'１月'!Z10</f>
        <v>3.5</v>
      </c>
      <c r="C11" s="92">
        <f>'２月'!Z10</f>
        <v>0</v>
      </c>
      <c r="D11" s="92">
        <f>'３月'!Z10</f>
        <v>0</v>
      </c>
      <c r="E11" s="92">
        <f>'４月'!Z10</f>
        <v>0</v>
      </c>
      <c r="F11" s="92">
        <f>'５月'!Z10</f>
        <v>0</v>
      </c>
      <c r="G11" s="92">
        <f>'６月'!Z10</f>
        <v>0</v>
      </c>
      <c r="H11" s="92">
        <f>'７月'!Z10</f>
        <v>1</v>
      </c>
      <c r="I11" s="92">
        <f>'８月'!Z10</f>
        <v>0</v>
      </c>
      <c r="J11" s="92">
        <f>'９月'!Z10</f>
        <v>1</v>
      </c>
      <c r="K11" s="92">
        <f>'10月'!Z10</f>
        <v>8.5</v>
      </c>
      <c r="L11" s="92">
        <f>'11月'!Z10</f>
        <v>0</v>
      </c>
      <c r="M11" s="95">
        <f>'12月'!Z10</f>
        <v>0</v>
      </c>
    </row>
    <row r="12" spans="1:13" ht="18" customHeight="1">
      <c r="A12" s="32">
        <v>8</v>
      </c>
      <c r="B12" s="94">
        <f>'１月'!Z11</f>
        <v>5</v>
      </c>
      <c r="C12" s="92">
        <f>'２月'!Z11</f>
        <v>0</v>
      </c>
      <c r="D12" s="92">
        <f>'３月'!Z11</f>
        <v>0.5</v>
      </c>
      <c r="E12" s="92">
        <f>'４月'!Z11</f>
        <v>0</v>
      </c>
      <c r="F12" s="92">
        <f>'５月'!Z11</f>
        <v>0</v>
      </c>
      <c r="G12" s="92">
        <f>'６月'!Z11</f>
        <v>0</v>
      </c>
      <c r="H12" s="92">
        <f>'７月'!Z11</f>
        <v>2</v>
      </c>
      <c r="I12" s="92">
        <f>'８月'!Z11</f>
        <v>0</v>
      </c>
      <c r="J12" s="92">
        <f>'９月'!Z11</f>
        <v>0</v>
      </c>
      <c r="K12" s="92">
        <f>'10月'!Z11</f>
        <v>17</v>
      </c>
      <c r="L12" s="92">
        <f>'11月'!Z11</f>
        <v>0</v>
      </c>
      <c r="M12" s="95">
        <f>'12月'!Z11</f>
        <v>0</v>
      </c>
    </row>
    <row r="13" spans="1:13" ht="18" customHeight="1">
      <c r="A13" s="32">
        <v>9</v>
      </c>
      <c r="B13" s="94">
        <f>'１月'!Z12</f>
        <v>0</v>
      </c>
      <c r="C13" s="92">
        <f>'２月'!Z12</f>
        <v>0</v>
      </c>
      <c r="D13" s="92">
        <f>'３月'!Z12</f>
        <v>0</v>
      </c>
      <c r="E13" s="92">
        <f>'４月'!Z12</f>
        <v>2</v>
      </c>
      <c r="F13" s="92">
        <f>'５月'!Z12</f>
        <v>0</v>
      </c>
      <c r="G13" s="92">
        <f>'６月'!Z12</f>
        <v>0</v>
      </c>
      <c r="H13" s="92">
        <f>'７月'!Z12</f>
        <v>7.5</v>
      </c>
      <c r="I13" s="92">
        <f>'８月'!Z12</f>
        <v>0</v>
      </c>
      <c r="J13" s="92">
        <f>'９月'!Z12</f>
        <v>0</v>
      </c>
      <c r="K13" s="92">
        <f>'10月'!Z12</f>
        <v>22.5</v>
      </c>
      <c r="L13" s="92">
        <f>'11月'!Z12</f>
        <v>0</v>
      </c>
      <c r="M13" s="95">
        <f>'12月'!Z12</f>
        <v>0</v>
      </c>
    </row>
    <row r="14" spans="1:13" ht="18" customHeight="1">
      <c r="A14" s="33">
        <v>10</v>
      </c>
      <c r="B14" s="96">
        <f>'１月'!Z13</f>
        <v>0</v>
      </c>
      <c r="C14" s="97">
        <f>'２月'!Z13</f>
        <v>0</v>
      </c>
      <c r="D14" s="97">
        <f>'３月'!Z13</f>
        <v>18.5</v>
      </c>
      <c r="E14" s="97">
        <f>'４月'!Z13</f>
        <v>0.5</v>
      </c>
      <c r="F14" s="97">
        <f>'５月'!Z13</f>
        <v>1</v>
      </c>
      <c r="G14" s="97">
        <f>'６月'!Z13</f>
        <v>0</v>
      </c>
      <c r="H14" s="97">
        <f>'７月'!Z13</f>
        <v>0</v>
      </c>
      <c r="I14" s="97">
        <f>'８月'!Z13</f>
        <v>0</v>
      </c>
      <c r="J14" s="97">
        <f>'９月'!Z13</f>
        <v>0</v>
      </c>
      <c r="K14" s="97">
        <f>'10月'!Z13</f>
        <v>32</v>
      </c>
      <c r="L14" s="97">
        <f>'11月'!Z13</f>
        <v>0</v>
      </c>
      <c r="M14" s="98">
        <f>'12月'!Z13</f>
        <v>0</v>
      </c>
    </row>
    <row r="15" spans="1:13" ht="18" customHeight="1">
      <c r="A15" s="31">
        <v>11</v>
      </c>
      <c r="B15" s="90">
        <f>'１月'!Z14</f>
        <v>0</v>
      </c>
      <c r="C15" s="91">
        <f>'２月'!Z14</f>
        <v>0</v>
      </c>
      <c r="D15" s="91">
        <f>'３月'!Z14</f>
        <v>0</v>
      </c>
      <c r="E15" s="91">
        <f>'４月'!Z14</f>
        <v>0</v>
      </c>
      <c r="F15" s="91">
        <f>'５月'!Z14</f>
        <v>1</v>
      </c>
      <c r="G15" s="91">
        <f>'６月'!Z14</f>
        <v>33</v>
      </c>
      <c r="H15" s="91">
        <f>'７月'!Z14</f>
        <v>0.5</v>
      </c>
      <c r="I15" s="91">
        <f>'８月'!Z14</f>
        <v>0</v>
      </c>
      <c r="J15" s="91">
        <f>'９月'!Z14</f>
        <v>0</v>
      </c>
      <c r="K15" s="91">
        <f>'10月'!Z14</f>
        <v>0</v>
      </c>
      <c r="L15" s="91">
        <f>'11月'!Z14</f>
        <v>0</v>
      </c>
      <c r="M15" s="93">
        <f>'12月'!Z14</f>
        <v>0</v>
      </c>
    </row>
    <row r="16" spans="1:13" ht="18" customHeight="1">
      <c r="A16" s="32">
        <v>12</v>
      </c>
      <c r="B16" s="94">
        <f>'１月'!Z15</f>
        <v>0</v>
      </c>
      <c r="C16" s="92">
        <f>'２月'!Z15</f>
        <v>0</v>
      </c>
      <c r="D16" s="92">
        <f>'３月'!Z15</f>
        <v>0</v>
      </c>
      <c r="E16" s="92">
        <f>'４月'!Z15</f>
        <v>0.5</v>
      </c>
      <c r="F16" s="92">
        <f>'５月'!Z15</f>
        <v>0</v>
      </c>
      <c r="G16" s="92">
        <f>'６月'!Z15</f>
        <v>9.5</v>
      </c>
      <c r="H16" s="92">
        <f>'７月'!Z15</f>
        <v>0.5</v>
      </c>
      <c r="I16" s="92">
        <f>'８月'!Z15</f>
        <v>0</v>
      </c>
      <c r="J16" s="92">
        <f>'９月'!Z15</f>
        <v>29</v>
      </c>
      <c r="K16" s="92">
        <f>'10月'!Z15</f>
        <v>1</v>
      </c>
      <c r="L16" s="92">
        <f>'11月'!Z15</f>
        <v>0</v>
      </c>
      <c r="M16" s="95">
        <f>'12月'!Z15</f>
        <v>0</v>
      </c>
    </row>
    <row r="17" spans="1:13" ht="18" customHeight="1">
      <c r="A17" s="32">
        <v>13</v>
      </c>
      <c r="B17" s="94">
        <f>'１月'!Z16</f>
        <v>1.5</v>
      </c>
      <c r="C17" s="92">
        <f>'２月'!Z16</f>
        <v>0</v>
      </c>
      <c r="D17" s="92">
        <f>'３月'!Z16</f>
        <v>0</v>
      </c>
      <c r="E17" s="92">
        <f>'４月'!Z16</f>
        <v>37</v>
      </c>
      <c r="F17" s="92">
        <f>'５月'!Z16</f>
        <v>5</v>
      </c>
      <c r="G17" s="92">
        <f>'６月'!Z16</f>
        <v>37.5</v>
      </c>
      <c r="H17" s="92">
        <f>'７月'!Z16</f>
        <v>3</v>
      </c>
      <c r="I17" s="92">
        <f>'８月'!Z16</f>
        <v>28.5</v>
      </c>
      <c r="J17" s="92">
        <f>'９月'!Z16</f>
        <v>0</v>
      </c>
      <c r="K17" s="92">
        <f>'10月'!Z16</f>
        <v>0</v>
      </c>
      <c r="L17" s="92">
        <f>'11月'!Z16</f>
        <v>0</v>
      </c>
      <c r="M17" s="95">
        <f>'12月'!Z16</f>
        <v>0</v>
      </c>
    </row>
    <row r="18" spans="1:13" ht="18" customHeight="1">
      <c r="A18" s="32">
        <v>14</v>
      </c>
      <c r="B18" s="94">
        <f>'１月'!Z17</f>
        <v>0</v>
      </c>
      <c r="C18" s="92">
        <f>'２月'!Z17</f>
        <v>0</v>
      </c>
      <c r="D18" s="92">
        <f>'３月'!Z17</f>
        <v>15</v>
      </c>
      <c r="E18" s="92">
        <f>'４月'!Z17</f>
        <v>0</v>
      </c>
      <c r="F18" s="92">
        <f>'５月'!Z17</f>
        <v>0</v>
      </c>
      <c r="G18" s="92">
        <f>'６月'!Z17</f>
        <v>1</v>
      </c>
      <c r="H18" s="92">
        <f>'７月'!Z17</f>
        <v>16</v>
      </c>
      <c r="I18" s="92">
        <f>'８月'!Z17</f>
        <v>0.5</v>
      </c>
      <c r="J18" s="92">
        <f>'９月'!Z17</f>
        <v>1.5</v>
      </c>
      <c r="K18" s="92">
        <f>'10月'!Z17</f>
        <v>0</v>
      </c>
      <c r="L18" s="92">
        <f>'11月'!Z17</f>
        <v>0</v>
      </c>
      <c r="M18" s="95">
        <f>'12月'!Z17</f>
        <v>0</v>
      </c>
    </row>
    <row r="19" spans="1:13" ht="18" customHeight="1">
      <c r="A19" s="32">
        <v>15</v>
      </c>
      <c r="B19" s="94">
        <f>'１月'!Z18</f>
        <v>2.5</v>
      </c>
      <c r="C19" s="92">
        <f>'２月'!Z18</f>
        <v>0</v>
      </c>
      <c r="D19" s="92">
        <f>'３月'!Z18</f>
        <v>0</v>
      </c>
      <c r="E19" s="92">
        <f>'４月'!Z18</f>
        <v>0</v>
      </c>
      <c r="F19" s="92">
        <f>'５月'!Z18</f>
        <v>0</v>
      </c>
      <c r="G19" s="92">
        <f>'６月'!Z18</f>
        <v>7</v>
      </c>
      <c r="H19" s="92">
        <f>'７月'!Z18</f>
        <v>3.5</v>
      </c>
      <c r="I19" s="92">
        <f>'８月'!Z18</f>
        <v>0</v>
      </c>
      <c r="J19" s="92">
        <f>'９月'!Z18</f>
        <v>0</v>
      </c>
      <c r="K19" s="92">
        <f>'10月'!Z18</f>
        <v>0</v>
      </c>
      <c r="L19" s="92">
        <f>'11月'!Z18</f>
        <v>0</v>
      </c>
      <c r="M19" s="95">
        <f>'12月'!Z18</f>
        <v>0</v>
      </c>
    </row>
    <row r="20" spans="1:13" ht="18" customHeight="1">
      <c r="A20" s="32">
        <v>16</v>
      </c>
      <c r="B20" s="94">
        <f>'１月'!Z19</f>
        <v>0</v>
      </c>
      <c r="C20" s="92">
        <f>'２月'!Z19</f>
        <v>2.5</v>
      </c>
      <c r="D20" s="92">
        <f>'３月'!Z19</f>
        <v>0</v>
      </c>
      <c r="E20" s="92">
        <f>'４月'!Z19</f>
        <v>0</v>
      </c>
      <c r="F20" s="92">
        <f>'５月'!Z19</f>
        <v>1.5</v>
      </c>
      <c r="G20" s="92">
        <f>'６月'!Z19</f>
        <v>2</v>
      </c>
      <c r="H20" s="92">
        <f>'７月'!Z19</f>
        <v>1</v>
      </c>
      <c r="I20" s="92">
        <f>'８月'!Z19</f>
        <v>0.5</v>
      </c>
      <c r="J20" s="92">
        <f>'９月'!Z19</f>
        <v>0</v>
      </c>
      <c r="K20" s="92">
        <f>'10月'!Z19</f>
        <v>0</v>
      </c>
      <c r="L20" s="92">
        <f>'11月'!Z19</f>
        <v>0</v>
      </c>
      <c r="M20" s="95">
        <f>'12月'!Z19</f>
        <v>0</v>
      </c>
    </row>
    <row r="21" spans="1:13" ht="18" customHeight="1">
      <c r="A21" s="32">
        <v>17</v>
      </c>
      <c r="B21" s="94">
        <f>'１月'!Z20</f>
        <v>0</v>
      </c>
      <c r="C21" s="92">
        <f>'２月'!Z20</f>
        <v>10</v>
      </c>
      <c r="D21" s="92">
        <f>'３月'!Z20</f>
        <v>0</v>
      </c>
      <c r="E21" s="92">
        <f>'４月'!Z20</f>
        <v>0</v>
      </c>
      <c r="F21" s="92">
        <f>'５月'!Z20</f>
        <v>0</v>
      </c>
      <c r="G21" s="92">
        <f>'６月'!Z20</f>
        <v>0</v>
      </c>
      <c r="H21" s="92">
        <f>'７月'!Z20</f>
        <v>3</v>
      </c>
      <c r="I21" s="92">
        <f>'８月'!Z20</f>
        <v>0</v>
      </c>
      <c r="J21" s="92">
        <f>'９月'!Z20</f>
        <v>0</v>
      </c>
      <c r="K21" s="92">
        <f>'10月'!Z20</f>
        <v>16</v>
      </c>
      <c r="L21" s="92">
        <f>'11月'!Z20</f>
        <v>0</v>
      </c>
      <c r="M21" s="95">
        <f>'12月'!Z20</f>
        <v>0</v>
      </c>
    </row>
    <row r="22" spans="1:13" ht="18" customHeight="1">
      <c r="A22" s="32">
        <v>18</v>
      </c>
      <c r="B22" s="94">
        <f>'１月'!Z21</f>
        <v>0</v>
      </c>
      <c r="C22" s="92">
        <f>'２月'!Z21</f>
        <v>5.5</v>
      </c>
      <c r="D22" s="92">
        <f>'３月'!Z21</f>
        <v>0</v>
      </c>
      <c r="E22" s="92">
        <f>'４月'!Z21</f>
        <v>42.5</v>
      </c>
      <c r="F22" s="92">
        <f>'５月'!Z21</f>
        <v>0.5</v>
      </c>
      <c r="G22" s="92">
        <f>'６月'!Z21</f>
        <v>0</v>
      </c>
      <c r="H22" s="92">
        <f>'７月'!Z21</f>
        <v>2.5</v>
      </c>
      <c r="I22" s="92">
        <f>'８月'!Z21</f>
        <v>0</v>
      </c>
      <c r="J22" s="92">
        <f>'９月'!Z21</f>
        <v>0</v>
      </c>
      <c r="K22" s="92">
        <f>'10月'!Z21</f>
        <v>0.5</v>
      </c>
      <c r="L22" s="92">
        <f>'11月'!Z21</f>
        <v>0</v>
      </c>
      <c r="M22" s="95">
        <f>'12月'!Z21</f>
        <v>0</v>
      </c>
    </row>
    <row r="23" spans="1:13" ht="18" customHeight="1">
      <c r="A23" s="32">
        <v>19</v>
      </c>
      <c r="B23" s="94">
        <f>'１月'!Z22</f>
        <v>0</v>
      </c>
      <c r="C23" s="92">
        <f>'２月'!Z22</f>
        <v>0</v>
      </c>
      <c r="D23" s="92">
        <f>'３月'!Z22</f>
        <v>1</v>
      </c>
      <c r="E23" s="92">
        <f>'４月'!Z22</f>
        <v>0</v>
      </c>
      <c r="F23" s="92">
        <f>'５月'!Z22</f>
        <v>72.5</v>
      </c>
      <c r="G23" s="92">
        <f>'６月'!Z22</f>
        <v>23</v>
      </c>
      <c r="H23" s="92">
        <f>'７月'!Z22</f>
        <v>0</v>
      </c>
      <c r="I23" s="92">
        <f>'８月'!Z22</f>
        <v>0</v>
      </c>
      <c r="J23" s="92">
        <f>'９月'!Z22</f>
        <v>14</v>
      </c>
      <c r="K23" s="92">
        <f>'10月'!Z22</f>
        <v>0</v>
      </c>
      <c r="L23" s="92">
        <f>'11月'!Z22</f>
        <v>0</v>
      </c>
      <c r="M23" s="95">
        <f>'12月'!Z22</f>
        <v>0</v>
      </c>
    </row>
    <row r="24" spans="1:13" ht="18" customHeight="1">
      <c r="A24" s="33">
        <v>20</v>
      </c>
      <c r="B24" s="96">
        <f>'１月'!Z23</f>
        <v>0</v>
      </c>
      <c r="C24" s="97">
        <f>'２月'!Z23</f>
        <v>0</v>
      </c>
      <c r="D24" s="97">
        <f>'３月'!Z23</f>
        <v>2.5</v>
      </c>
      <c r="E24" s="97">
        <f>'４月'!Z23</f>
        <v>4</v>
      </c>
      <c r="F24" s="97">
        <f>'５月'!Z23</f>
        <v>0</v>
      </c>
      <c r="G24" s="97">
        <f>'６月'!Z23</f>
        <v>0</v>
      </c>
      <c r="H24" s="97">
        <f>'７月'!Z23</f>
        <v>0</v>
      </c>
      <c r="I24" s="97">
        <f>'８月'!Z23</f>
        <v>0</v>
      </c>
      <c r="J24" s="97">
        <f>'９月'!Z23</f>
        <v>0.5</v>
      </c>
      <c r="K24" s="97">
        <f>'10月'!Z23</f>
        <v>0</v>
      </c>
      <c r="L24" s="97">
        <f>'11月'!Z23</f>
        <v>0</v>
      </c>
      <c r="M24" s="98">
        <f>'12月'!Z23</f>
        <v>0</v>
      </c>
    </row>
    <row r="25" spans="1:13" ht="18" customHeight="1">
      <c r="A25" s="31">
        <v>21</v>
      </c>
      <c r="B25" s="90">
        <f>'１月'!Z24</f>
        <v>0</v>
      </c>
      <c r="C25" s="91">
        <f>'２月'!Z24</f>
        <v>0</v>
      </c>
      <c r="D25" s="91">
        <f>'３月'!Z24</f>
        <v>0</v>
      </c>
      <c r="E25" s="91">
        <f>'４月'!Z24</f>
        <v>0</v>
      </c>
      <c r="F25" s="91">
        <f>'５月'!Z24</f>
        <v>0</v>
      </c>
      <c r="G25" s="91">
        <f>'６月'!Z24</f>
        <v>0</v>
      </c>
      <c r="H25" s="91">
        <f>'７月'!Z24</f>
        <v>0</v>
      </c>
      <c r="I25" s="91">
        <f>'８月'!Z24</f>
        <v>0</v>
      </c>
      <c r="J25" s="91">
        <f>'９月'!Z24</f>
        <v>1.5</v>
      </c>
      <c r="K25" s="91">
        <f>'10月'!Z24</f>
        <v>0</v>
      </c>
      <c r="L25" s="91">
        <f>'11月'!Z24</f>
        <v>0</v>
      </c>
      <c r="M25" s="93">
        <f>'12月'!Z24</f>
        <v>0</v>
      </c>
    </row>
    <row r="26" spans="1:13" ht="18" customHeight="1">
      <c r="A26" s="32">
        <v>22</v>
      </c>
      <c r="B26" s="94">
        <f>'１月'!Z25</f>
        <v>0</v>
      </c>
      <c r="C26" s="92">
        <f>'２月'!Z25</f>
        <v>4</v>
      </c>
      <c r="D26" s="92">
        <f>'３月'!Z25</f>
        <v>0</v>
      </c>
      <c r="E26" s="92">
        <f>'４月'!Z25</f>
        <v>0</v>
      </c>
      <c r="F26" s="92">
        <f>'５月'!Z25</f>
        <v>8.5</v>
      </c>
      <c r="G26" s="92">
        <f>'６月'!Z25</f>
        <v>7</v>
      </c>
      <c r="H26" s="92">
        <f>'７月'!Z25</f>
        <v>6</v>
      </c>
      <c r="I26" s="92">
        <f>'８月'!Z25</f>
        <v>0</v>
      </c>
      <c r="J26" s="92">
        <f>'９月'!Z25</f>
        <v>0.5</v>
      </c>
      <c r="K26" s="92">
        <f>'10月'!Z25</f>
        <v>0</v>
      </c>
      <c r="L26" s="92">
        <f>'11月'!Z25</f>
        <v>0</v>
      </c>
      <c r="M26" s="95">
        <f>'12月'!Z25</f>
        <v>0</v>
      </c>
    </row>
    <row r="27" spans="1:13" ht="18" customHeight="1">
      <c r="A27" s="32">
        <v>23</v>
      </c>
      <c r="B27" s="94">
        <f>'１月'!Z26</f>
        <v>3.5</v>
      </c>
      <c r="C27" s="92">
        <f>'２月'!Z26</f>
        <v>0</v>
      </c>
      <c r="D27" s="92">
        <f>'３月'!Z26</f>
        <v>0</v>
      </c>
      <c r="E27" s="92">
        <f>'４月'!Z26</f>
        <v>0</v>
      </c>
      <c r="F27" s="92">
        <f>'５月'!Z26</f>
        <v>21.5</v>
      </c>
      <c r="G27" s="92">
        <f>'６月'!Z26</f>
        <v>0</v>
      </c>
      <c r="H27" s="92">
        <f>'７月'!Z26</f>
        <v>2.5</v>
      </c>
      <c r="I27" s="92">
        <f>'８月'!Z26</f>
        <v>0</v>
      </c>
      <c r="J27" s="92">
        <f>'９月'!Z26</f>
        <v>41</v>
      </c>
      <c r="K27" s="92">
        <f>'10月'!Z26</f>
        <v>5.5</v>
      </c>
      <c r="L27" s="92">
        <f>'11月'!Z26</f>
        <v>0</v>
      </c>
      <c r="M27" s="95">
        <f>'12月'!Z26</f>
        <v>0</v>
      </c>
    </row>
    <row r="28" spans="1:13" ht="18" customHeight="1">
      <c r="A28" s="32">
        <v>24</v>
      </c>
      <c r="B28" s="94">
        <f>'１月'!Z27</f>
        <v>0</v>
      </c>
      <c r="C28" s="92">
        <f>'２月'!Z27</f>
        <v>0</v>
      </c>
      <c r="D28" s="92">
        <f>'３月'!Z27</f>
        <v>2.5</v>
      </c>
      <c r="E28" s="92">
        <f>'４月'!Z27</f>
        <v>4</v>
      </c>
      <c r="F28" s="92">
        <f>'５月'!Z27</f>
        <v>0</v>
      </c>
      <c r="G28" s="92">
        <f>'６月'!Z27</f>
        <v>0</v>
      </c>
      <c r="H28" s="92">
        <f>'７月'!Z27</f>
        <v>0</v>
      </c>
      <c r="I28" s="92">
        <f>'８月'!Z27</f>
        <v>0</v>
      </c>
      <c r="J28" s="92">
        <f>'９月'!Z27</f>
        <v>0</v>
      </c>
      <c r="K28" s="92">
        <f>'10月'!Z27</f>
        <v>1.5</v>
      </c>
      <c r="L28" s="92">
        <f>'11月'!Z27</f>
        <v>0</v>
      </c>
      <c r="M28" s="95">
        <f>'12月'!Z27</f>
        <v>0</v>
      </c>
    </row>
    <row r="29" spans="1:13" ht="18" customHeight="1">
      <c r="A29" s="32">
        <v>25</v>
      </c>
      <c r="B29" s="94">
        <f>'１月'!Z28</f>
        <v>0</v>
      </c>
      <c r="C29" s="92">
        <f>'２月'!Z28</f>
        <v>4</v>
      </c>
      <c r="D29" s="92">
        <f>'３月'!Z28</f>
        <v>0</v>
      </c>
      <c r="E29" s="92">
        <f>'４月'!Z28</f>
        <v>0</v>
      </c>
      <c r="F29" s="92">
        <f>'５月'!Z28</f>
        <v>0</v>
      </c>
      <c r="G29" s="92">
        <f>'６月'!Z28</f>
        <v>3.5</v>
      </c>
      <c r="H29" s="92">
        <f>'７月'!Z28</f>
        <v>19</v>
      </c>
      <c r="I29" s="92">
        <f>'８月'!Z28</f>
        <v>0</v>
      </c>
      <c r="J29" s="92">
        <f>'９月'!Z28</f>
        <v>17</v>
      </c>
      <c r="K29" s="92">
        <f>'10月'!Z28</f>
        <v>0</v>
      </c>
      <c r="L29" s="92">
        <f>'11月'!Z28</f>
        <v>2.5</v>
      </c>
      <c r="M29" s="95">
        <f>'12月'!Z28</f>
        <v>0</v>
      </c>
    </row>
    <row r="30" spans="1:13" ht="18" customHeight="1">
      <c r="A30" s="32">
        <v>26</v>
      </c>
      <c r="B30" s="94">
        <f>'１月'!Z29</f>
        <v>0</v>
      </c>
      <c r="C30" s="92">
        <f>'２月'!Z29</f>
        <v>1</v>
      </c>
      <c r="D30" s="92">
        <f>'３月'!Z29</f>
        <v>0</v>
      </c>
      <c r="E30" s="92">
        <f>'４月'!Z29</f>
        <v>0</v>
      </c>
      <c r="F30" s="92">
        <f>'５月'!Z29</f>
        <v>6.5</v>
      </c>
      <c r="G30" s="92">
        <f>'６月'!Z29</f>
        <v>3.5</v>
      </c>
      <c r="H30" s="92">
        <f>'７月'!Z29</f>
        <v>3.5</v>
      </c>
      <c r="I30" s="92">
        <f>'８月'!Z29</f>
        <v>0</v>
      </c>
      <c r="J30" s="92">
        <f>'９月'!Z29</f>
        <v>1</v>
      </c>
      <c r="K30" s="92">
        <f>'10月'!Z29</f>
        <v>0</v>
      </c>
      <c r="L30" s="92">
        <f>'11月'!Z29</f>
        <v>0</v>
      </c>
      <c r="M30" s="95">
        <f>'12月'!Z29</f>
        <v>0</v>
      </c>
    </row>
    <row r="31" spans="1:13" ht="18" customHeight="1">
      <c r="A31" s="32">
        <v>27</v>
      </c>
      <c r="B31" s="94">
        <f>'１月'!Z30</f>
        <v>1</v>
      </c>
      <c r="C31" s="92">
        <f>'２月'!Z30</f>
        <v>0</v>
      </c>
      <c r="D31" s="92">
        <f>'３月'!Z30</f>
        <v>0</v>
      </c>
      <c r="E31" s="92">
        <f>'４月'!Z30</f>
        <v>0.5</v>
      </c>
      <c r="F31" s="92">
        <f>'５月'!Z30</f>
        <v>2</v>
      </c>
      <c r="G31" s="92">
        <f>'６月'!Z30</f>
        <v>0</v>
      </c>
      <c r="H31" s="92">
        <f>'７月'!Z30</f>
        <v>2</v>
      </c>
      <c r="I31" s="92">
        <f>'８月'!Z30</f>
        <v>0</v>
      </c>
      <c r="J31" s="92">
        <f>'９月'!Z30</f>
        <v>1</v>
      </c>
      <c r="K31" s="92">
        <f>'10月'!Z30</f>
        <v>0</v>
      </c>
      <c r="L31" s="92">
        <f>'11月'!Z30</f>
        <v>0</v>
      </c>
      <c r="M31" s="95">
        <f>'12月'!Z30</f>
        <v>0</v>
      </c>
    </row>
    <row r="32" spans="1:13" ht="18" customHeight="1">
      <c r="A32" s="32">
        <v>28</v>
      </c>
      <c r="B32" s="94">
        <f>'１月'!Z31</f>
        <v>46</v>
      </c>
      <c r="C32" s="92">
        <f>'２月'!Z31</f>
        <v>0</v>
      </c>
      <c r="D32" s="92">
        <f>'３月'!Z31</f>
        <v>9.5</v>
      </c>
      <c r="E32" s="92">
        <f>'４月'!Z31</f>
        <v>1.5</v>
      </c>
      <c r="F32" s="92">
        <f>'５月'!Z31</f>
        <v>5.5</v>
      </c>
      <c r="G32" s="92">
        <f>'６月'!Z31</f>
        <v>44.5</v>
      </c>
      <c r="H32" s="92">
        <f>'７月'!Z31</f>
        <v>11</v>
      </c>
      <c r="I32" s="92">
        <f>'８月'!Z31</f>
        <v>0</v>
      </c>
      <c r="J32" s="92">
        <f>'９月'!Z31</f>
        <v>0</v>
      </c>
      <c r="K32" s="92">
        <f>'10月'!Z31</f>
        <v>0</v>
      </c>
      <c r="L32" s="92">
        <f>'11月'!Z31</f>
        <v>0</v>
      </c>
      <c r="M32" s="95">
        <f>'12月'!Z31</f>
        <v>0</v>
      </c>
    </row>
    <row r="33" spans="1:13" ht="18" customHeight="1">
      <c r="A33" s="32">
        <v>29</v>
      </c>
      <c r="B33" s="94">
        <f>'１月'!Z32</f>
        <v>56.5</v>
      </c>
      <c r="C33" s="92">
        <f>'２月'!Z32</f>
        <v>0</v>
      </c>
      <c r="D33" s="92">
        <f>'３月'!Z32</f>
        <v>25</v>
      </c>
      <c r="E33" s="92">
        <f>'４月'!Z32</f>
        <v>0</v>
      </c>
      <c r="F33" s="92">
        <f>'５月'!Z32</f>
        <v>2.5</v>
      </c>
      <c r="G33" s="92">
        <f>'６月'!Z32</f>
        <v>0</v>
      </c>
      <c r="H33" s="92">
        <f>'７月'!Z32</f>
        <v>0.5</v>
      </c>
      <c r="I33" s="92">
        <f>'８月'!Z32</f>
        <v>0</v>
      </c>
      <c r="J33" s="92">
        <f>'９月'!Z32</f>
        <v>0</v>
      </c>
      <c r="K33" s="92">
        <f>'10月'!Z32</f>
        <v>0</v>
      </c>
      <c r="L33" s="92">
        <f>'11月'!Z32</f>
        <v>0</v>
      </c>
      <c r="M33" s="95">
        <f>'12月'!Z32</f>
        <v>0</v>
      </c>
    </row>
    <row r="34" spans="1:13" ht="18" customHeight="1">
      <c r="A34" s="32">
        <v>30</v>
      </c>
      <c r="B34" s="94">
        <f>'１月'!Z33</f>
        <v>0</v>
      </c>
      <c r="C34" s="92"/>
      <c r="D34" s="92">
        <f>'３月'!Z33</f>
        <v>0</v>
      </c>
      <c r="E34" s="92">
        <f>'４月'!Z33</f>
        <v>0</v>
      </c>
      <c r="F34" s="92">
        <f>'５月'!Z33</f>
        <v>0.5</v>
      </c>
      <c r="G34" s="92">
        <f>'６月'!Z33</f>
        <v>12</v>
      </c>
      <c r="H34" s="92">
        <f>'７月'!Z33</f>
        <v>4.5</v>
      </c>
      <c r="I34" s="92">
        <f>'８月'!Z33</f>
        <v>0</v>
      </c>
      <c r="J34" s="92">
        <f>'９月'!Z33</f>
        <v>0</v>
      </c>
      <c r="K34" s="92">
        <f>'10月'!Z33</f>
        <v>0</v>
      </c>
      <c r="L34" s="92">
        <f>'11月'!Z33</f>
        <v>0</v>
      </c>
      <c r="M34" s="95">
        <f>'12月'!Z33</f>
        <v>0</v>
      </c>
    </row>
    <row r="35" spans="1:13" ht="18" customHeight="1">
      <c r="A35" s="34">
        <v>31</v>
      </c>
      <c r="B35" s="99">
        <f>'１月'!Z34</f>
        <v>0</v>
      </c>
      <c r="C35" s="100"/>
      <c r="D35" s="100">
        <f>'３月'!Z34</f>
        <v>0</v>
      </c>
      <c r="E35" s="100"/>
      <c r="F35" s="100">
        <f>'５月'!Z34</f>
        <v>0</v>
      </c>
      <c r="G35" s="100"/>
      <c r="H35" s="100">
        <f>'７月'!Z34</f>
        <v>13</v>
      </c>
      <c r="I35" s="100">
        <f>'８月'!Z34</f>
        <v>1.5</v>
      </c>
      <c r="J35" s="100"/>
      <c r="K35" s="100">
        <f>'10月'!Z34</f>
        <v>0</v>
      </c>
      <c r="L35" s="100"/>
      <c r="M35" s="101">
        <f>'12月'!Z34</f>
        <v>0</v>
      </c>
    </row>
    <row r="36" spans="1:13" ht="18" customHeight="1">
      <c r="A36" s="73" t="s">
        <v>11</v>
      </c>
      <c r="B36" s="102">
        <f>SUM(B5:B35)</f>
        <v>119.5</v>
      </c>
      <c r="C36" s="103">
        <f aca="true" t="shared" si="0" ref="C36:M36">SUM(C5:C35)</f>
        <v>28</v>
      </c>
      <c r="D36" s="103">
        <f t="shared" si="0"/>
        <v>89</v>
      </c>
      <c r="E36" s="103">
        <f t="shared" si="0"/>
        <v>121</v>
      </c>
      <c r="F36" s="103">
        <f t="shared" si="0"/>
        <v>148.5</v>
      </c>
      <c r="G36" s="103">
        <f t="shared" si="0"/>
        <v>186</v>
      </c>
      <c r="H36" s="103">
        <f t="shared" si="0"/>
        <v>192.5</v>
      </c>
      <c r="I36" s="103">
        <f t="shared" si="0"/>
        <v>31</v>
      </c>
      <c r="J36" s="103">
        <f t="shared" si="0"/>
        <v>112.5</v>
      </c>
      <c r="K36" s="103">
        <f t="shared" si="0"/>
        <v>104.5</v>
      </c>
      <c r="L36" s="103">
        <f t="shared" si="0"/>
        <v>14.5</v>
      </c>
      <c r="M36" s="104">
        <f t="shared" si="0"/>
        <v>3</v>
      </c>
    </row>
    <row r="37" spans="1:13" ht="18" customHeight="1">
      <c r="A37" s="35" t="s">
        <v>32</v>
      </c>
      <c r="B37" s="108">
        <f>SUM(B5:B14)</f>
        <v>8.5</v>
      </c>
      <c r="C37" s="109">
        <f aca="true" t="shared" si="1" ref="C37:M37">SUM(C5:C14)</f>
        <v>1</v>
      </c>
      <c r="D37" s="109">
        <f t="shared" si="1"/>
        <v>33.5</v>
      </c>
      <c r="E37" s="109">
        <f t="shared" si="1"/>
        <v>31</v>
      </c>
      <c r="F37" s="109">
        <f t="shared" si="1"/>
        <v>21</v>
      </c>
      <c r="G37" s="109">
        <f t="shared" si="1"/>
        <v>2.5</v>
      </c>
      <c r="H37" s="109">
        <f t="shared" si="1"/>
        <v>100.5</v>
      </c>
      <c r="I37" s="109">
        <f t="shared" si="1"/>
        <v>0</v>
      </c>
      <c r="J37" s="109">
        <f t="shared" si="1"/>
        <v>5.5</v>
      </c>
      <c r="K37" s="109">
        <f t="shared" si="1"/>
        <v>80</v>
      </c>
      <c r="L37" s="109">
        <f t="shared" si="1"/>
        <v>12</v>
      </c>
      <c r="M37" s="110">
        <f t="shared" si="1"/>
        <v>3</v>
      </c>
    </row>
    <row r="38" spans="1:13" ht="18" customHeight="1">
      <c r="A38" s="36" t="s">
        <v>33</v>
      </c>
      <c r="B38" s="111">
        <f>SUM(B15:B24)</f>
        <v>4</v>
      </c>
      <c r="C38" s="112">
        <f aca="true" t="shared" si="2" ref="C38:M38">SUM(C15:C24)</f>
        <v>18</v>
      </c>
      <c r="D38" s="112">
        <f t="shared" si="2"/>
        <v>18.5</v>
      </c>
      <c r="E38" s="112">
        <f t="shared" si="2"/>
        <v>84</v>
      </c>
      <c r="F38" s="112">
        <f t="shared" si="2"/>
        <v>80.5</v>
      </c>
      <c r="G38" s="112">
        <f t="shared" si="2"/>
        <v>113</v>
      </c>
      <c r="H38" s="112">
        <f t="shared" si="2"/>
        <v>30</v>
      </c>
      <c r="I38" s="112">
        <f t="shared" si="2"/>
        <v>29.5</v>
      </c>
      <c r="J38" s="112">
        <f t="shared" si="2"/>
        <v>45</v>
      </c>
      <c r="K38" s="112">
        <f t="shared" si="2"/>
        <v>17.5</v>
      </c>
      <c r="L38" s="112">
        <f t="shared" si="2"/>
        <v>0</v>
      </c>
      <c r="M38" s="113">
        <f t="shared" si="2"/>
        <v>0</v>
      </c>
    </row>
    <row r="39" spans="1:13" ht="18" customHeight="1">
      <c r="A39" s="37" t="s">
        <v>34</v>
      </c>
      <c r="B39" s="114">
        <f>SUM(B25:B35)</f>
        <v>107</v>
      </c>
      <c r="C39" s="115">
        <f aca="true" t="shared" si="3" ref="C39:M39">SUM(C25:C35)</f>
        <v>9</v>
      </c>
      <c r="D39" s="115">
        <f t="shared" si="3"/>
        <v>37</v>
      </c>
      <c r="E39" s="115">
        <f t="shared" si="3"/>
        <v>6</v>
      </c>
      <c r="F39" s="115">
        <f t="shared" si="3"/>
        <v>47</v>
      </c>
      <c r="G39" s="115">
        <f t="shared" si="3"/>
        <v>70.5</v>
      </c>
      <c r="H39" s="115">
        <f t="shared" si="3"/>
        <v>62</v>
      </c>
      <c r="I39" s="115">
        <f t="shared" si="3"/>
        <v>1.5</v>
      </c>
      <c r="J39" s="115">
        <f t="shared" si="3"/>
        <v>62</v>
      </c>
      <c r="K39" s="115">
        <f t="shared" si="3"/>
        <v>7</v>
      </c>
      <c r="L39" s="115">
        <f t="shared" si="3"/>
        <v>2.5</v>
      </c>
      <c r="M39" s="116">
        <f t="shared" si="3"/>
        <v>0</v>
      </c>
    </row>
    <row r="40" spans="1:13" ht="18" customHeight="1">
      <c r="A40" s="64" t="s">
        <v>35</v>
      </c>
      <c r="B40" s="105">
        <f>MAXA(B5:B35)</f>
        <v>56.5</v>
      </c>
      <c r="C40" s="106">
        <f aca="true" t="shared" si="4" ref="C40:M40">MAXA(C5:C35)</f>
        <v>10</v>
      </c>
      <c r="D40" s="106">
        <f t="shared" si="4"/>
        <v>25</v>
      </c>
      <c r="E40" s="106">
        <f t="shared" si="4"/>
        <v>42.5</v>
      </c>
      <c r="F40" s="106">
        <f t="shared" si="4"/>
        <v>72.5</v>
      </c>
      <c r="G40" s="106">
        <f t="shared" si="4"/>
        <v>44.5</v>
      </c>
      <c r="H40" s="106">
        <f t="shared" si="4"/>
        <v>32.5</v>
      </c>
      <c r="I40" s="106">
        <f t="shared" si="4"/>
        <v>28.5</v>
      </c>
      <c r="J40" s="106">
        <f t="shared" si="4"/>
        <v>41</v>
      </c>
      <c r="K40" s="106">
        <f t="shared" si="4"/>
        <v>32</v>
      </c>
      <c r="L40" s="106">
        <f t="shared" si="4"/>
        <v>6</v>
      </c>
      <c r="M40" s="107">
        <f t="shared" si="4"/>
        <v>2.5</v>
      </c>
    </row>
    <row r="41" spans="1:13" ht="18" customHeight="1">
      <c r="A41" s="65" t="s">
        <v>36</v>
      </c>
      <c r="B41" s="99">
        <f>'１月'!H39</f>
        <v>17</v>
      </c>
      <c r="C41" s="100">
        <f>'２月'!H39</f>
        <v>2.5</v>
      </c>
      <c r="D41" s="100">
        <f>'３月'!H39</f>
        <v>4.5</v>
      </c>
      <c r="E41" s="100">
        <f>'４月'!H39</f>
        <v>16.5</v>
      </c>
      <c r="F41" s="100">
        <f>'５月'!H39</f>
        <v>14</v>
      </c>
      <c r="G41" s="100">
        <f>'６月'!H39</f>
        <v>19.5</v>
      </c>
      <c r="H41" s="100">
        <f>'７月'!H39</f>
        <v>15</v>
      </c>
      <c r="I41" s="100">
        <f>'８月'!H39</f>
        <v>28.5</v>
      </c>
      <c r="J41" s="100">
        <f>'９月'!H39</f>
        <v>20</v>
      </c>
      <c r="K41" s="100">
        <f>'10月'!H39</f>
        <v>5</v>
      </c>
      <c r="L41" s="100">
        <f>'11月'!H39</f>
        <v>3.5</v>
      </c>
      <c r="M41" s="101">
        <f>'12月'!H39</f>
        <v>1.5</v>
      </c>
    </row>
    <row r="42" spans="1:13" ht="18" customHeight="1">
      <c r="A42" s="37" t="s">
        <v>37</v>
      </c>
      <c r="B42" s="96">
        <f>'１月'!N39</f>
        <v>4</v>
      </c>
      <c r="C42" s="97">
        <f>'２月'!N39</f>
        <v>1</v>
      </c>
      <c r="D42" s="97">
        <f>'３月'!N39</f>
        <v>1.5</v>
      </c>
      <c r="E42" s="97">
        <f>'４月'!N39</f>
        <v>5.5</v>
      </c>
      <c r="F42" s="97">
        <f>'５月'!N39</f>
        <v>4</v>
      </c>
      <c r="G42" s="97">
        <f>'６月'!N39</f>
        <v>5.5</v>
      </c>
      <c r="H42" s="97">
        <f>'７月'!N39</f>
        <v>5</v>
      </c>
      <c r="I42" s="97">
        <f>'８月'!N39</f>
        <v>15</v>
      </c>
      <c r="J42" s="97">
        <f>'９月'!N39</f>
        <v>9</v>
      </c>
      <c r="K42" s="97">
        <f>'10月'!N39</f>
        <v>2</v>
      </c>
      <c r="L42" s="97">
        <f>'11月'!N39</f>
        <v>1.5</v>
      </c>
      <c r="M42" s="98">
        <f>'12月'!N39</f>
        <v>0.5</v>
      </c>
    </row>
    <row r="43" ht="12" thickBot="1">
      <c r="A43" s="18" t="s">
        <v>12</v>
      </c>
    </row>
    <row r="44" spans="1:13" ht="12.75">
      <c r="A44" s="82" t="s">
        <v>38</v>
      </c>
      <c r="B44" s="85">
        <f>'１月'!D39</f>
        <v>8</v>
      </c>
      <c r="C44" s="76">
        <f>'２月'!D39</f>
        <v>6</v>
      </c>
      <c r="D44" s="76">
        <f>'３月'!D39</f>
        <v>9</v>
      </c>
      <c r="E44" s="76">
        <f>'４月'!D39</f>
        <v>8</v>
      </c>
      <c r="F44" s="76">
        <f>'５月'!D39</f>
        <v>12</v>
      </c>
      <c r="G44" s="76">
        <f>'６月'!D39</f>
        <v>13</v>
      </c>
      <c r="H44" s="76">
        <f>'７月'!D39</f>
        <v>23</v>
      </c>
      <c r="I44" s="76">
        <f>'８月'!D39</f>
        <v>2</v>
      </c>
      <c r="J44" s="76">
        <f>'９月'!D39</f>
        <v>10</v>
      </c>
      <c r="K44" s="76">
        <f>'10月'!D39</f>
        <v>8</v>
      </c>
      <c r="L44" s="76">
        <f>'11月'!D39</f>
        <v>3</v>
      </c>
      <c r="M44" s="77">
        <f>'12月'!D39</f>
        <v>1</v>
      </c>
    </row>
    <row r="45" spans="1:13" ht="12.75">
      <c r="A45" s="83" t="s">
        <v>39</v>
      </c>
      <c r="B45" s="86">
        <f>'１月'!D40</f>
        <v>2</v>
      </c>
      <c r="C45" s="78">
        <f>'２月'!D40</f>
        <v>1</v>
      </c>
      <c r="D45" s="78">
        <f>'３月'!D40</f>
        <v>3</v>
      </c>
      <c r="E45" s="78">
        <f>'４月'!D40</f>
        <v>3</v>
      </c>
      <c r="F45" s="78">
        <f>'５月'!D40</f>
        <v>3</v>
      </c>
      <c r="G45" s="78">
        <f>'６月'!D40</f>
        <v>5</v>
      </c>
      <c r="H45" s="78">
        <f>'７月'!D40</f>
        <v>7</v>
      </c>
      <c r="I45" s="78">
        <f>'８月'!D40</f>
        <v>1</v>
      </c>
      <c r="J45" s="78">
        <f>'９月'!D40</f>
        <v>4</v>
      </c>
      <c r="K45" s="78">
        <f>'10月'!D40</f>
        <v>4</v>
      </c>
      <c r="L45" s="78">
        <f>'11月'!D40</f>
        <v>0</v>
      </c>
      <c r="M45" s="79">
        <f>'12月'!D40</f>
        <v>0</v>
      </c>
    </row>
    <row r="46" spans="1:13" ht="12" thickBot="1">
      <c r="A46" s="84" t="s">
        <v>40</v>
      </c>
      <c r="B46" s="87">
        <f>'１月'!D41</f>
        <v>2</v>
      </c>
      <c r="C46" s="80">
        <f>'２月'!D41</f>
        <v>0</v>
      </c>
      <c r="D46" s="80">
        <f>'３月'!D41</f>
        <v>0</v>
      </c>
      <c r="E46" s="80">
        <f>'４月'!D41</f>
        <v>2</v>
      </c>
      <c r="F46" s="80">
        <f>'５月'!D41</f>
        <v>1</v>
      </c>
      <c r="G46" s="80">
        <f>'６月'!D41</f>
        <v>3</v>
      </c>
      <c r="H46" s="80">
        <f>'７月'!D41</f>
        <v>1</v>
      </c>
      <c r="I46" s="80">
        <f>'８月'!D41</f>
        <v>0</v>
      </c>
      <c r="J46" s="80">
        <f>'９月'!D41</f>
        <v>1</v>
      </c>
      <c r="K46" s="80">
        <f>'10月'!D41</f>
        <v>1</v>
      </c>
      <c r="L46" s="80">
        <f>'11月'!D41</f>
        <v>0</v>
      </c>
      <c r="M46" s="81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2020</v>
      </c>
      <c r="AB1" t="s">
        <v>1</v>
      </c>
      <c r="AC1" s="70">
        <v>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0.5</v>
      </c>
      <c r="Y7" s="134">
        <v>0</v>
      </c>
      <c r="Z7" s="135">
        <f t="shared" si="0"/>
        <v>0.5</v>
      </c>
      <c r="AA7" s="133">
        <v>4</v>
      </c>
      <c r="AB7" s="133">
        <v>0.5</v>
      </c>
      <c r="AC7" s="136" t="s">
        <v>62</v>
      </c>
      <c r="AD7" s="137"/>
      <c r="AE7" s="133">
        <v>0.5</v>
      </c>
      <c r="AF7" s="138" t="s">
        <v>68</v>
      </c>
    </row>
    <row r="8" spans="1:33" ht="13.5" customHeight="1">
      <c r="A8" s="58">
        <v>5</v>
      </c>
      <c r="B8" s="133">
        <v>0</v>
      </c>
      <c r="C8" s="134">
        <v>0</v>
      </c>
      <c r="D8" s="134">
        <v>0.5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0.5</v>
      </c>
      <c r="AA8" s="133">
        <v>5</v>
      </c>
      <c r="AB8" s="133">
        <v>0.5</v>
      </c>
      <c r="AC8" s="136" t="s">
        <v>63</v>
      </c>
      <c r="AD8" s="137">
        <v>5</v>
      </c>
      <c r="AE8" s="133">
        <v>0.5</v>
      </c>
      <c r="AF8" s="138" t="s">
        <v>69</v>
      </c>
      <c r="AG8" s="75"/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>
        <v>6</v>
      </c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>
        <v>7</v>
      </c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>
        <v>8</v>
      </c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>
        <v>10</v>
      </c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>
        <v>11</v>
      </c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>
        <v>13</v>
      </c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>
        <v>14</v>
      </c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>
        <v>15</v>
      </c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0.5</v>
      </c>
      <c r="M19" s="145">
        <v>1</v>
      </c>
      <c r="N19" s="145">
        <v>1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2.5</v>
      </c>
      <c r="AA19" s="133">
        <v>16</v>
      </c>
      <c r="AB19" s="133">
        <v>1.5</v>
      </c>
      <c r="AC19" s="146" t="s">
        <v>64</v>
      </c>
      <c r="AD19" s="147">
        <v>16</v>
      </c>
      <c r="AE19" s="133">
        <v>0.5</v>
      </c>
      <c r="AF19" s="138" t="s">
        <v>70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0.5</v>
      </c>
      <c r="G20" s="145">
        <v>1</v>
      </c>
      <c r="H20" s="145">
        <v>1</v>
      </c>
      <c r="I20" s="145">
        <v>0.5</v>
      </c>
      <c r="J20" s="145">
        <v>0</v>
      </c>
      <c r="K20" s="145">
        <v>0.5</v>
      </c>
      <c r="L20" s="145">
        <v>0</v>
      </c>
      <c r="M20" s="145">
        <v>0</v>
      </c>
      <c r="N20" s="145">
        <v>0.5</v>
      </c>
      <c r="O20" s="145">
        <v>0</v>
      </c>
      <c r="P20" s="145">
        <v>0.5</v>
      </c>
      <c r="Q20" s="145">
        <v>1</v>
      </c>
      <c r="R20" s="145">
        <v>0</v>
      </c>
      <c r="S20" s="145">
        <v>0.5</v>
      </c>
      <c r="T20" s="145">
        <v>1.5</v>
      </c>
      <c r="U20" s="145">
        <v>0</v>
      </c>
      <c r="V20" s="145">
        <v>0</v>
      </c>
      <c r="W20" s="145">
        <v>0.5</v>
      </c>
      <c r="X20" s="145">
        <v>0.5</v>
      </c>
      <c r="Y20" s="145">
        <v>1.5</v>
      </c>
      <c r="Z20" s="135">
        <f t="shared" si="0"/>
        <v>10</v>
      </c>
      <c r="AA20" s="133">
        <v>17</v>
      </c>
      <c r="AB20" s="133">
        <v>1.5</v>
      </c>
      <c r="AC20" s="146" t="s">
        <v>52</v>
      </c>
      <c r="AD20" s="147">
        <v>17</v>
      </c>
      <c r="AE20" s="133">
        <v>0.5</v>
      </c>
      <c r="AF20" s="138" t="s">
        <v>53</v>
      </c>
    </row>
    <row r="21" spans="1:32" ht="13.5" customHeight="1">
      <c r="A21" s="58">
        <v>18</v>
      </c>
      <c r="B21" s="133">
        <v>2.5</v>
      </c>
      <c r="C21" s="145">
        <v>1.5</v>
      </c>
      <c r="D21" s="145">
        <v>1</v>
      </c>
      <c r="E21" s="145">
        <v>0</v>
      </c>
      <c r="F21" s="145">
        <v>0.5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5.5</v>
      </c>
      <c r="AA21" s="133">
        <v>18</v>
      </c>
      <c r="AB21" s="133">
        <v>2.5</v>
      </c>
      <c r="AC21" s="146" t="s">
        <v>65</v>
      </c>
      <c r="AD21" s="147">
        <v>18</v>
      </c>
      <c r="AE21" s="133">
        <v>1</v>
      </c>
      <c r="AF21" s="138" t="s">
        <v>71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>
        <v>20</v>
      </c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0.5</v>
      </c>
      <c r="G25" s="134">
        <v>1</v>
      </c>
      <c r="H25" s="134">
        <v>2.5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4</v>
      </c>
      <c r="AA25" s="133">
        <v>22</v>
      </c>
      <c r="AB25" s="133">
        <v>2.5</v>
      </c>
      <c r="AC25" s="136" t="s">
        <v>66</v>
      </c>
      <c r="AD25" s="137">
        <v>22</v>
      </c>
      <c r="AE25" s="133">
        <v>0.5</v>
      </c>
      <c r="AF25" s="138" t="s">
        <v>72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>
        <v>23</v>
      </c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>
        <v>24</v>
      </c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0.5</v>
      </c>
      <c r="V28" s="134">
        <v>0.5</v>
      </c>
      <c r="W28" s="134">
        <v>1</v>
      </c>
      <c r="X28" s="134">
        <v>0.5</v>
      </c>
      <c r="Y28" s="134">
        <v>1.5</v>
      </c>
      <c r="Z28" s="135">
        <f t="shared" si="0"/>
        <v>4</v>
      </c>
      <c r="AA28" s="133">
        <v>25</v>
      </c>
      <c r="AB28" s="133">
        <v>1.5</v>
      </c>
      <c r="AC28" s="136" t="s">
        <v>52</v>
      </c>
      <c r="AD28" s="137">
        <v>25</v>
      </c>
      <c r="AE28" s="133">
        <v>0.5</v>
      </c>
      <c r="AF28" s="138" t="s">
        <v>52</v>
      </c>
    </row>
    <row r="29" spans="1:32" ht="13.5" customHeight="1">
      <c r="A29" s="58">
        <v>26</v>
      </c>
      <c r="B29" s="133">
        <v>0.5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0.5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1</v>
      </c>
      <c r="AA29" s="133">
        <v>26</v>
      </c>
      <c r="AB29" s="133">
        <v>1.5</v>
      </c>
      <c r="AC29" s="136" t="s">
        <v>67</v>
      </c>
      <c r="AD29" s="137">
        <v>26</v>
      </c>
      <c r="AE29" s="133">
        <v>0.5</v>
      </c>
      <c r="AF29" s="138" t="s">
        <v>73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>
        <v>27</v>
      </c>
      <c r="AE30" s="133"/>
      <c r="AF30" s="138"/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>
        <v>28</v>
      </c>
      <c r="AE31" s="133"/>
      <c r="AF31" s="138"/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>
        <v>29</v>
      </c>
      <c r="AE32" s="133"/>
      <c r="AF32" s="138"/>
    </row>
    <row r="33" spans="1:32" ht="13.5" customHeight="1">
      <c r="A33" s="58">
        <v>30</v>
      </c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5" t="str">
        <f t="shared" si="0"/>
        <v>     -</v>
      </c>
      <c r="AA33" s="133">
        <v>30</v>
      </c>
      <c r="AB33" s="133"/>
      <c r="AC33" s="136"/>
      <c r="AD33" s="137">
        <v>30</v>
      </c>
      <c r="AE33" s="133"/>
      <c r="AF33" s="138"/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3</v>
      </c>
      <c r="C35" s="155">
        <f t="shared" si="1"/>
        <v>1.5</v>
      </c>
      <c r="D35" s="155">
        <f t="shared" si="1"/>
        <v>1.5</v>
      </c>
      <c r="E35" s="155">
        <f t="shared" si="1"/>
        <v>0</v>
      </c>
      <c r="F35" s="155">
        <f t="shared" si="1"/>
        <v>1.5</v>
      </c>
      <c r="G35" s="155">
        <f t="shared" si="1"/>
        <v>2</v>
      </c>
      <c r="H35" s="155">
        <f t="shared" si="1"/>
        <v>3.5</v>
      </c>
      <c r="I35" s="155">
        <f t="shared" si="1"/>
        <v>0.5</v>
      </c>
      <c r="J35" s="155">
        <f t="shared" si="1"/>
        <v>0</v>
      </c>
      <c r="K35" s="155">
        <f t="shared" si="1"/>
        <v>0.5</v>
      </c>
      <c r="L35" s="155">
        <f aca="true" t="shared" si="2" ref="L35:Y35">IF(COUNT(L4:L34)=0,"   -",SUM(L4:L34))</f>
        <v>1</v>
      </c>
      <c r="M35" s="155">
        <f t="shared" si="2"/>
        <v>1</v>
      </c>
      <c r="N35" s="155">
        <f t="shared" si="2"/>
        <v>1.5</v>
      </c>
      <c r="O35" s="155">
        <f t="shared" si="2"/>
        <v>0</v>
      </c>
      <c r="P35" s="155">
        <f t="shared" si="2"/>
        <v>0.5</v>
      </c>
      <c r="Q35" s="155">
        <f t="shared" si="2"/>
        <v>1</v>
      </c>
      <c r="R35" s="155">
        <f t="shared" si="2"/>
        <v>0</v>
      </c>
      <c r="S35" s="155">
        <f t="shared" si="2"/>
        <v>0.5</v>
      </c>
      <c r="T35" s="155">
        <f t="shared" si="2"/>
        <v>1.5</v>
      </c>
      <c r="U35" s="155">
        <f t="shared" si="2"/>
        <v>0.5</v>
      </c>
      <c r="V35" s="155">
        <f t="shared" si="2"/>
        <v>0.5</v>
      </c>
      <c r="W35" s="155">
        <f t="shared" si="2"/>
        <v>1.5</v>
      </c>
      <c r="X35" s="155">
        <f t="shared" si="2"/>
        <v>1.5</v>
      </c>
      <c r="Y35" s="155">
        <f t="shared" si="2"/>
        <v>3</v>
      </c>
      <c r="Z35" s="154">
        <f>SUM(B4:Y34)</f>
        <v>28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8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6</v>
      </c>
      <c r="E39" s="50"/>
      <c r="F39" s="50"/>
      <c r="G39" s="55"/>
      <c r="H39" s="56">
        <f>MAX(AB4:AB34)</f>
        <v>2.5</v>
      </c>
      <c r="I39" s="57">
        <v>22</v>
      </c>
      <c r="J39" s="72" t="str">
        <f>INDEX(AC4:AC34,I39,1)</f>
        <v>07:02</v>
      </c>
      <c r="K39" s="50"/>
      <c r="L39" s="50"/>
      <c r="M39" s="55"/>
      <c r="N39" s="56">
        <f>MAX(AE4:AE34)</f>
        <v>1</v>
      </c>
      <c r="O39" s="57">
        <f>MATCH(N39,AE4:AE34,0)</f>
        <v>18</v>
      </c>
      <c r="P39" s="72" t="str">
        <f>INDEX(AF4:AF34,O39,1)</f>
        <v>00:49</v>
      </c>
      <c r="Q39" s="50"/>
      <c r="R39" s="50"/>
      <c r="S39" s="55"/>
      <c r="T39" s="56">
        <f>MAX(Z4:Z34)</f>
        <v>10</v>
      </c>
      <c r="U39" s="53">
        <f>MATCH(T39,Z4:Z34,0)</f>
        <v>17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>
        <v>18</v>
      </c>
      <c r="J40" s="118" t="str">
        <f>INDEX(AC4:AC34,I40,1)</f>
        <v>01:39</v>
      </c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117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2020</v>
      </c>
      <c r="AB1" t="s">
        <v>1</v>
      </c>
      <c r="AC1" s="70">
        <v>3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>
        <v>1</v>
      </c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0.5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0.5</v>
      </c>
      <c r="AA5" s="133">
        <v>2</v>
      </c>
      <c r="AB5" s="133">
        <v>0.5</v>
      </c>
      <c r="AC5" s="136" t="s">
        <v>74</v>
      </c>
      <c r="AD5" s="137">
        <v>2</v>
      </c>
      <c r="AE5" s="133">
        <v>0.5</v>
      </c>
      <c r="AF5" s="138" t="s">
        <v>84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>
        <v>3</v>
      </c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0.5</v>
      </c>
      <c r="O7" s="134">
        <v>0</v>
      </c>
      <c r="P7" s="134">
        <v>2.5</v>
      </c>
      <c r="Q7" s="134">
        <v>2.5</v>
      </c>
      <c r="R7" s="134">
        <v>1.5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1</v>
      </c>
      <c r="Z7" s="135">
        <f t="shared" si="0"/>
        <v>8</v>
      </c>
      <c r="AA7" s="133">
        <v>4</v>
      </c>
      <c r="AB7" s="133">
        <v>3</v>
      </c>
      <c r="AC7" s="136" t="s">
        <v>75</v>
      </c>
      <c r="AD7" s="137">
        <v>4</v>
      </c>
      <c r="AE7" s="133">
        <v>1</v>
      </c>
      <c r="AF7" s="138" t="s">
        <v>85</v>
      </c>
    </row>
    <row r="8" spans="1:32" ht="13.5" customHeight="1">
      <c r="A8" s="58">
        <v>5</v>
      </c>
      <c r="B8" s="133">
        <v>2.5</v>
      </c>
      <c r="C8" s="134">
        <v>2</v>
      </c>
      <c r="D8" s="134">
        <v>1</v>
      </c>
      <c r="E8" s="134">
        <v>0.5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6</v>
      </c>
      <c r="AA8" s="133">
        <v>5</v>
      </c>
      <c r="AB8" s="133">
        <v>2.5</v>
      </c>
      <c r="AC8" s="136" t="s">
        <v>76</v>
      </c>
      <c r="AD8" s="137">
        <v>5</v>
      </c>
      <c r="AE8" s="133">
        <v>1</v>
      </c>
      <c r="AF8" s="138" t="s">
        <v>86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>
        <v>6</v>
      </c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>
        <v>7</v>
      </c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0.5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0.5</v>
      </c>
      <c r="AA11" s="133">
        <v>8</v>
      </c>
      <c r="AB11" s="133">
        <v>0.5</v>
      </c>
      <c r="AC11" s="136" t="s">
        <v>77</v>
      </c>
      <c r="AD11" s="137">
        <v>8</v>
      </c>
      <c r="AE11" s="133">
        <v>0.5</v>
      </c>
      <c r="AF11" s="138" t="s">
        <v>87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0.5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0.5</v>
      </c>
      <c r="K13" s="134">
        <v>3</v>
      </c>
      <c r="L13" s="134">
        <v>0.5</v>
      </c>
      <c r="M13" s="134">
        <v>0</v>
      </c>
      <c r="N13" s="134">
        <v>0.5</v>
      </c>
      <c r="O13" s="134">
        <v>0</v>
      </c>
      <c r="P13" s="134">
        <v>0</v>
      </c>
      <c r="Q13" s="134">
        <v>2.5</v>
      </c>
      <c r="R13" s="134">
        <v>3</v>
      </c>
      <c r="S13" s="134">
        <v>0.5</v>
      </c>
      <c r="T13" s="134">
        <v>3</v>
      </c>
      <c r="U13" s="134">
        <v>2.5</v>
      </c>
      <c r="V13" s="134">
        <v>1.5</v>
      </c>
      <c r="W13" s="134">
        <v>0.5</v>
      </c>
      <c r="X13" s="134">
        <v>0</v>
      </c>
      <c r="Y13" s="134">
        <v>0</v>
      </c>
      <c r="Z13" s="135">
        <f t="shared" si="0"/>
        <v>18.5</v>
      </c>
      <c r="AA13" s="133">
        <v>10</v>
      </c>
      <c r="AB13" s="133">
        <v>3.5</v>
      </c>
      <c r="AC13" s="136" t="s">
        <v>78</v>
      </c>
      <c r="AD13" s="137">
        <v>10</v>
      </c>
      <c r="AE13" s="133">
        <v>1.5</v>
      </c>
      <c r="AF13" s="138" t="s">
        <v>88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>
        <v>11</v>
      </c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>
        <v>13</v>
      </c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1.5</v>
      </c>
      <c r="N17" s="145">
        <v>1.5</v>
      </c>
      <c r="O17" s="145">
        <v>2.5</v>
      </c>
      <c r="P17" s="145">
        <v>2.5</v>
      </c>
      <c r="Q17" s="145">
        <v>2.5</v>
      </c>
      <c r="R17" s="145">
        <v>1.5</v>
      </c>
      <c r="S17" s="145">
        <v>1.5</v>
      </c>
      <c r="T17" s="145">
        <v>0.5</v>
      </c>
      <c r="U17" s="145">
        <v>0.5</v>
      </c>
      <c r="V17" s="145">
        <v>0.5</v>
      </c>
      <c r="W17" s="145">
        <v>0</v>
      </c>
      <c r="X17" s="145">
        <v>0</v>
      </c>
      <c r="Y17" s="145">
        <v>0</v>
      </c>
      <c r="Z17" s="135">
        <f t="shared" si="0"/>
        <v>15</v>
      </c>
      <c r="AA17" s="133">
        <v>14</v>
      </c>
      <c r="AB17" s="133">
        <v>3</v>
      </c>
      <c r="AC17" s="146" t="s">
        <v>79</v>
      </c>
      <c r="AD17" s="147">
        <v>14</v>
      </c>
      <c r="AE17" s="133">
        <v>1</v>
      </c>
      <c r="AF17" s="138" t="s">
        <v>89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>
        <v>15</v>
      </c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>
        <v>16</v>
      </c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>
        <v>17</v>
      </c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>
        <v>18</v>
      </c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1</v>
      </c>
      <c r="Z22" s="135">
        <f t="shared" si="0"/>
        <v>1</v>
      </c>
      <c r="AA22" s="133">
        <v>19</v>
      </c>
      <c r="AB22" s="133">
        <v>1</v>
      </c>
      <c r="AC22" s="146" t="s">
        <v>52</v>
      </c>
      <c r="AD22" s="147">
        <v>19</v>
      </c>
      <c r="AE22" s="133">
        <v>0.5</v>
      </c>
      <c r="AF22" s="138" t="s">
        <v>90</v>
      </c>
    </row>
    <row r="23" spans="1:32" ht="13.5" customHeight="1">
      <c r="A23" s="124">
        <v>20</v>
      </c>
      <c r="B23" s="148">
        <v>0.5</v>
      </c>
      <c r="C23" s="149">
        <v>0.5</v>
      </c>
      <c r="D23" s="149">
        <v>0</v>
      </c>
      <c r="E23" s="149">
        <v>0</v>
      </c>
      <c r="F23" s="149">
        <v>0</v>
      </c>
      <c r="G23" s="149">
        <v>0.5</v>
      </c>
      <c r="H23" s="149">
        <v>0.5</v>
      </c>
      <c r="I23" s="149">
        <v>0.5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2.5</v>
      </c>
      <c r="AA23" s="148">
        <v>20</v>
      </c>
      <c r="AB23" s="148">
        <v>1.5</v>
      </c>
      <c r="AC23" s="151" t="s">
        <v>80</v>
      </c>
      <c r="AD23" s="152">
        <v>20</v>
      </c>
      <c r="AE23" s="148">
        <v>0.5</v>
      </c>
      <c r="AF23" s="153" t="s">
        <v>91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>
        <v>22</v>
      </c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>
        <v>23</v>
      </c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2</v>
      </c>
      <c r="D27" s="134">
        <v>0</v>
      </c>
      <c r="E27" s="134">
        <v>0.5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2.5</v>
      </c>
      <c r="AA27" s="133">
        <v>24</v>
      </c>
      <c r="AB27" s="133">
        <v>2</v>
      </c>
      <c r="AC27" s="136" t="s">
        <v>81</v>
      </c>
      <c r="AD27" s="137">
        <v>24</v>
      </c>
      <c r="AE27" s="133">
        <v>1</v>
      </c>
      <c r="AF27" s="138" t="s">
        <v>65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>
        <v>25</v>
      </c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>
        <v>26</v>
      </c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>
        <v>27</v>
      </c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0.5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2</v>
      </c>
      <c r="S31" s="134">
        <v>4</v>
      </c>
      <c r="T31" s="134">
        <v>0.5</v>
      </c>
      <c r="U31" s="134">
        <v>1</v>
      </c>
      <c r="V31" s="134">
        <v>0</v>
      </c>
      <c r="W31" s="134">
        <v>0.5</v>
      </c>
      <c r="X31" s="134">
        <v>0.5</v>
      </c>
      <c r="Y31" s="134">
        <v>0.5</v>
      </c>
      <c r="Z31" s="135">
        <f t="shared" si="0"/>
        <v>9.5</v>
      </c>
      <c r="AA31" s="133">
        <v>28</v>
      </c>
      <c r="AB31" s="133">
        <v>4.5</v>
      </c>
      <c r="AC31" s="136" t="s">
        <v>82</v>
      </c>
      <c r="AD31" s="137">
        <v>28</v>
      </c>
      <c r="AE31" s="133">
        <v>1.5</v>
      </c>
      <c r="AF31" s="138" t="s">
        <v>92</v>
      </c>
    </row>
    <row r="32" spans="1:32" ht="13.5" customHeight="1">
      <c r="A32" s="58">
        <v>29</v>
      </c>
      <c r="B32" s="133">
        <v>1.5</v>
      </c>
      <c r="C32" s="134">
        <v>1</v>
      </c>
      <c r="D32" s="134">
        <v>1.5</v>
      </c>
      <c r="E32" s="134">
        <v>1.5</v>
      </c>
      <c r="F32" s="134">
        <v>1.5</v>
      </c>
      <c r="G32" s="134">
        <v>2.5</v>
      </c>
      <c r="H32" s="134">
        <v>2</v>
      </c>
      <c r="I32" s="134">
        <v>2</v>
      </c>
      <c r="J32" s="134">
        <v>2</v>
      </c>
      <c r="K32" s="134">
        <v>1.5</v>
      </c>
      <c r="L32" s="134">
        <v>1.5</v>
      </c>
      <c r="M32" s="134">
        <v>1.5</v>
      </c>
      <c r="N32" s="134">
        <v>2</v>
      </c>
      <c r="O32" s="134">
        <v>2</v>
      </c>
      <c r="P32" s="134">
        <v>1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25</v>
      </c>
      <c r="AA32" s="133">
        <v>29</v>
      </c>
      <c r="AB32" s="133">
        <v>3</v>
      </c>
      <c r="AC32" s="136" t="s">
        <v>83</v>
      </c>
      <c r="AD32" s="137">
        <v>29</v>
      </c>
      <c r="AE32" s="133">
        <v>1</v>
      </c>
      <c r="AF32" s="138" t="s">
        <v>93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>
        <v>30</v>
      </c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>
        <v>31</v>
      </c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5</v>
      </c>
      <c r="C35" s="155">
        <f t="shared" si="1"/>
        <v>5.5</v>
      </c>
      <c r="D35" s="155">
        <f t="shared" si="1"/>
        <v>2.5</v>
      </c>
      <c r="E35" s="155">
        <f t="shared" si="1"/>
        <v>2.5</v>
      </c>
      <c r="F35" s="155">
        <f t="shared" si="1"/>
        <v>1.5</v>
      </c>
      <c r="G35" s="155">
        <f t="shared" si="1"/>
        <v>3</v>
      </c>
      <c r="H35" s="155">
        <f t="shared" si="1"/>
        <v>2.5</v>
      </c>
      <c r="I35" s="155">
        <f t="shared" si="1"/>
        <v>3</v>
      </c>
      <c r="J35" s="155">
        <f t="shared" si="1"/>
        <v>2.5</v>
      </c>
      <c r="K35" s="155">
        <f t="shared" si="1"/>
        <v>4.5</v>
      </c>
      <c r="L35" s="155">
        <f aca="true" t="shared" si="2" ref="L35:Y35">IF(COUNT(L4:L34)=0,"   -",SUM(L4:L34))</f>
        <v>2.5</v>
      </c>
      <c r="M35" s="155">
        <f t="shared" si="2"/>
        <v>3</v>
      </c>
      <c r="N35" s="155">
        <f t="shared" si="2"/>
        <v>4.5</v>
      </c>
      <c r="O35" s="155">
        <f t="shared" si="2"/>
        <v>5</v>
      </c>
      <c r="P35" s="155">
        <f t="shared" si="2"/>
        <v>6</v>
      </c>
      <c r="Q35" s="155">
        <f t="shared" si="2"/>
        <v>7.5</v>
      </c>
      <c r="R35" s="155">
        <f t="shared" si="2"/>
        <v>8</v>
      </c>
      <c r="S35" s="155">
        <f t="shared" si="2"/>
        <v>6</v>
      </c>
      <c r="T35" s="155">
        <f t="shared" si="2"/>
        <v>4</v>
      </c>
      <c r="U35" s="155">
        <f t="shared" si="2"/>
        <v>4</v>
      </c>
      <c r="V35" s="155">
        <f t="shared" si="2"/>
        <v>2</v>
      </c>
      <c r="W35" s="155">
        <f t="shared" si="2"/>
        <v>1</v>
      </c>
      <c r="X35" s="155">
        <f t="shared" si="2"/>
        <v>0.5</v>
      </c>
      <c r="Y35" s="155">
        <f t="shared" si="2"/>
        <v>2.5</v>
      </c>
      <c r="Z35" s="154">
        <f>SUM(B4:Y34)</f>
        <v>89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11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9</v>
      </c>
      <c r="E39" s="50"/>
      <c r="F39" s="50"/>
      <c r="G39" s="55"/>
      <c r="H39" s="56">
        <f>MAX(AB4:AB34)</f>
        <v>4.5</v>
      </c>
      <c r="I39" s="57">
        <f>MATCH(H39,AB4:AB34,0)</f>
        <v>28</v>
      </c>
      <c r="J39" s="72" t="str">
        <f>INDEX(AC4:AC34,I39,1)</f>
        <v>17:59</v>
      </c>
      <c r="K39" s="50"/>
      <c r="L39" s="50"/>
      <c r="M39" s="55"/>
      <c r="N39" s="56">
        <f>MAX(AE4:AE34)</f>
        <v>1.5</v>
      </c>
      <c r="O39" s="57">
        <v>28</v>
      </c>
      <c r="P39" s="72" t="str">
        <f>INDEX(AF4:AF34,O39,1)</f>
        <v>17:09</v>
      </c>
      <c r="Q39" s="50"/>
      <c r="R39" s="50"/>
      <c r="S39" s="55"/>
      <c r="T39" s="56">
        <f>MAX(Z4:Z34)</f>
        <v>25</v>
      </c>
      <c r="U39" s="53">
        <f>MATCH(T39,Z4:Z34,0)</f>
        <v>29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3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>
        <v>10</v>
      </c>
      <c r="P40" s="72" t="str">
        <f>INDEX(AF4:AF34,O40,1)</f>
        <v>10:01</v>
      </c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2020</v>
      </c>
      <c r="AB1" t="s">
        <v>1</v>
      </c>
      <c r="AC1" s="70">
        <v>4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1.5</v>
      </c>
      <c r="Q4" s="128">
        <v>1.5</v>
      </c>
      <c r="R4" s="128">
        <v>2.5</v>
      </c>
      <c r="S4" s="128">
        <v>2</v>
      </c>
      <c r="T4" s="128">
        <v>2.5</v>
      </c>
      <c r="U4" s="128">
        <v>2</v>
      </c>
      <c r="V4" s="128">
        <v>3</v>
      </c>
      <c r="W4" s="128">
        <v>4</v>
      </c>
      <c r="X4" s="128">
        <v>3</v>
      </c>
      <c r="Y4" s="128">
        <v>0.5</v>
      </c>
      <c r="Z4" s="129">
        <f aca="true" t="shared" si="0" ref="Z4:Z34">IF(COUNT(B4:Y4)=0,"     -",SUM(B4:Y4))</f>
        <v>22.5</v>
      </c>
      <c r="AA4" s="127">
        <v>1</v>
      </c>
      <c r="AB4" s="127">
        <v>4.5</v>
      </c>
      <c r="AC4" s="130" t="s">
        <v>94</v>
      </c>
      <c r="AD4" s="131"/>
      <c r="AE4" s="127">
        <v>1.5</v>
      </c>
      <c r="AF4" s="132" t="s">
        <v>107</v>
      </c>
    </row>
    <row r="5" spans="1:32" ht="13.5" customHeight="1">
      <c r="A5" s="58">
        <v>2</v>
      </c>
      <c r="B5" s="133">
        <v>0</v>
      </c>
      <c r="C5" s="134">
        <v>0.5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0.5</v>
      </c>
      <c r="AA5" s="133">
        <v>2</v>
      </c>
      <c r="AB5" s="133">
        <v>0.5</v>
      </c>
      <c r="AC5" s="136" t="s">
        <v>95</v>
      </c>
      <c r="AD5" s="137"/>
      <c r="AE5" s="133">
        <v>0.5</v>
      </c>
      <c r="AF5" s="138" t="s">
        <v>108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2.5</v>
      </c>
      <c r="D7" s="134">
        <v>2.5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5</v>
      </c>
      <c r="AA7" s="133">
        <v>4</v>
      </c>
      <c r="AB7" s="133">
        <v>4.5</v>
      </c>
      <c r="AC7" s="136" t="s">
        <v>96</v>
      </c>
      <c r="AD7" s="137"/>
      <c r="AE7" s="133">
        <v>3.5</v>
      </c>
      <c r="AF7" s="138" t="s">
        <v>109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0.5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0.5</v>
      </c>
      <c r="AA8" s="133">
        <v>5</v>
      </c>
      <c r="AB8" s="133">
        <v>0.5</v>
      </c>
      <c r="AC8" s="136" t="s">
        <v>97</v>
      </c>
      <c r="AD8" s="137"/>
      <c r="AE8" s="133">
        <v>0.5</v>
      </c>
      <c r="AF8" s="138" t="s">
        <v>110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0.5</v>
      </c>
      <c r="W12" s="134">
        <v>1</v>
      </c>
      <c r="X12" s="134">
        <v>0</v>
      </c>
      <c r="Y12" s="134">
        <v>0.5</v>
      </c>
      <c r="Z12" s="135">
        <f t="shared" si="0"/>
        <v>2</v>
      </c>
      <c r="AA12" s="133">
        <v>9</v>
      </c>
      <c r="AB12" s="133">
        <v>1</v>
      </c>
      <c r="AC12" s="136" t="s">
        <v>98</v>
      </c>
      <c r="AD12" s="137"/>
      <c r="AE12" s="133">
        <v>0.5</v>
      </c>
      <c r="AF12" s="138" t="s">
        <v>111</v>
      </c>
    </row>
    <row r="13" spans="1:32" ht="13.5" customHeight="1">
      <c r="A13" s="58">
        <v>10</v>
      </c>
      <c r="B13" s="133">
        <v>0.5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0.5</v>
      </c>
      <c r="AA13" s="133">
        <v>10</v>
      </c>
      <c r="AB13" s="133">
        <v>1</v>
      </c>
      <c r="AC13" s="136" t="s">
        <v>99</v>
      </c>
      <c r="AD13" s="137"/>
      <c r="AE13" s="133">
        <v>0.5</v>
      </c>
      <c r="AF13" s="138" t="s">
        <v>112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0.5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0.5</v>
      </c>
      <c r="AA15" s="133">
        <v>12</v>
      </c>
      <c r="AB15" s="133">
        <v>0.5</v>
      </c>
      <c r="AC15" s="146" t="s">
        <v>100</v>
      </c>
      <c r="AD15" s="147"/>
      <c r="AE15" s="133">
        <v>0.5</v>
      </c>
      <c r="AF15" s="138" t="s">
        <v>113</v>
      </c>
    </row>
    <row r="16" spans="1:32" ht="13.5" customHeight="1">
      <c r="A16" s="58">
        <v>13</v>
      </c>
      <c r="B16" s="133">
        <v>0</v>
      </c>
      <c r="C16" s="145">
        <v>1</v>
      </c>
      <c r="D16" s="145">
        <v>0.5</v>
      </c>
      <c r="E16" s="145">
        <v>0.5</v>
      </c>
      <c r="F16" s="145">
        <v>0</v>
      </c>
      <c r="G16" s="145">
        <v>1</v>
      </c>
      <c r="H16" s="145">
        <v>1</v>
      </c>
      <c r="I16" s="145">
        <v>1</v>
      </c>
      <c r="J16" s="145">
        <v>1</v>
      </c>
      <c r="K16" s="145">
        <v>0.5</v>
      </c>
      <c r="L16" s="145">
        <v>1</v>
      </c>
      <c r="M16" s="145">
        <v>2</v>
      </c>
      <c r="N16" s="145">
        <v>5</v>
      </c>
      <c r="O16" s="145">
        <v>5</v>
      </c>
      <c r="P16" s="145">
        <v>6.5</v>
      </c>
      <c r="Q16" s="145">
        <v>3.5</v>
      </c>
      <c r="R16" s="145">
        <v>4</v>
      </c>
      <c r="S16" s="145">
        <v>0</v>
      </c>
      <c r="T16" s="145">
        <v>0</v>
      </c>
      <c r="U16" s="145">
        <v>0.5</v>
      </c>
      <c r="V16" s="145">
        <v>2</v>
      </c>
      <c r="W16" s="145">
        <v>0.5</v>
      </c>
      <c r="X16" s="145">
        <v>0.5</v>
      </c>
      <c r="Y16" s="145">
        <v>0</v>
      </c>
      <c r="Z16" s="135">
        <f t="shared" si="0"/>
        <v>37</v>
      </c>
      <c r="AA16" s="133">
        <v>13</v>
      </c>
      <c r="AB16" s="133">
        <v>6.5</v>
      </c>
      <c r="AC16" s="146" t="s">
        <v>101</v>
      </c>
      <c r="AD16" s="147"/>
      <c r="AE16" s="133">
        <v>1.5</v>
      </c>
      <c r="AF16" s="138" t="s">
        <v>114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0.5</v>
      </c>
      <c r="H21" s="145">
        <v>0.5</v>
      </c>
      <c r="I21" s="145">
        <v>0.5</v>
      </c>
      <c r="J21" s="145">
        <v>1</v>
      </c>
      <c r="K21" s="145">
        <v>2.5</v>
      </c>
      <c r="L21" s="145">
        <v>2</v>
      </c>
      <c r="M21" s="145">
        <v>2</v>
      </c>
      <c r="N21" s="145">
        <v>3.5</v>
      </c>
      <c r="O21" s="145">
        <v>7</v>
      </c>
      <c r="P21" s="145">
        <v>14</v>
      </c>
      <c r="Q21" s="145">
        <v>7</v>
      </c>
      <c r="R21" s="145">
        <v>1.5</v>
      </c>
      <c r="S21" s="145">
        <v>0.5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42.5</v>
      </c>
      <c r="AA21" s="133">
        <v>18</v>
      </c>
      <c r="AB21" s="133">
        <v>16.5</v>
      </c>
      <c r="AC21" s="146" t="s">
        <v>102</v>
      </c>
      <c r="AD21" s="147"/>
      <c r="AE21" s="133">
        <v>5.5</v>
      </c>
      <c r="AF21" s="138" t="s">
        <v>115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0.5</v>
      </c>
      <c r="I23" s="149">
        <v>0.5</v>
      </c>
      <c r="J23" s="149">
        <v>0.5</v>
      </c>
      <c r="K23" s="149">
        <v>2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0.5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4</v>
      </c>
      <c r="AA23" s="148">
        <v>20</v>
      </c>
      <c r="AB23" s="148">
        <v>2.5</v>
      </c>
      <c r="AC23" s="151" t="s">
        <v>103</v>
      </c>
      <c r="AD23" s="152"/>
      <c r="AE23" s="148">
        <v>1</v>
      </c>
      <c r="AF23" s="153" t="s">
        <v>116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1</v>
      </c>
      <c r="W27" s="134">
        <v>3</v>
      </c>
      <c r="X27" s="134">
        <v>0</v>
      </c>
      <c r="Y27" s="134">
        <v>0</v>
      </c>
      <c r="Z27" s="135">
        <f t="shared" si="0"/>
        <v>4</v>
      </c>
      <c r="AA27" s="133">
        <v>24</v>
      </c>
      <c r="AB27" s="133">
        <v>3</v>
      </c>
      <c r="AC27" s="136" t="s">
        <v>104</v>
      </c>
      <c r="AD27" s="137"/>
      <c r="AE27" s="133">
        <v>1</v>
      </c>
      <c r="AF27" s="138" t="s">
        <v>117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0.5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0.5</v>
      </c>
      <c r="AA30" s="133">
        <v>27</v>
      </c>
      <c r="AB30" s="133">
        <v>0.5</v>
      </c>
      <c r="AC30" s="136" t="s">
        <v>105</v>
      </c>
      <c r="AD30" s="137"/>
      <c r="AE30" s="133">
        <v>0.5</v>
      </c>
      <c r="AF30" s="138" t="s">
        <v>118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1.5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1.5</v>
      </c>
      <c r="AA31" s="133">
        <v>28</v>
      </c>
      <c r="AB31" s="133">
        <v>1.5</v>
      </c>
      <c r="AC31" s="136" t="s">
        <v>106</v>
      </c>
      <c r="AD31" s="137"/>
      <c r="AE31" s="133">
        <v>1</v>
      </c>
      <c r="AF31" s="138" t="s">
        <v>119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0.5</v>
      </c>
      <c r="C35" s="155">
        <f t="shared" si="1"/>
        <v>4</v>
      </c>
      <c r="D35" s="155">
        <f t="shared" si="1"/>
        <v>3</v>
      </c>
      <c r="E35" s="155">
        <f t="shared" si="1"/>
        <v>0.5</v>
      </c>
      <c r="F35" s="155">
        <f t="shared" si="1"/>
        <v>0</v>
      </c>
      <c r="G35" s="155">
        <f t="shared" si="1"/>
        <v>1.5</v>
      </c>
      <c r="H35" s="155">
        <f t="shared" si="1"/>
        <v>3</v>
      </c>
      <c r="I35" s="155">
        <f t="shared" si="1"/>
        <v>2</v>
      </c>
      <c r="J35" s="155">
        <f t="shared" si="1"/>
        <v>2.5</v>
      </c>
      <c r="K35" s="155">
        <f t="shared" si="1"/>
        <v>5</v>
      </c>
      <c r="L35" s="155">
        <f aca="true" t="shared" si="2" ref="L35:Y35">IF(COUNT(L4:L34)=0,"   -",SUM(L4:L34))</f>
        <v>3</v>
      </c>
      <c r="M35" s="155">
        <f t="shared" si="2"/>
        <v>4</v>
      </c>
      <c r="N35" s="155">
        <f t="shared" si="2"/>
        <v>8.5</v>
      </c>
      <c r="O35" s="155">
        <f t="shared" si="2"/>
        <v>13.5</v>
      </c>
      <c r="P35" s="155">
        <f t="shared" si="2"/>
        <v>22</v>
      </c>
      <c r="Q35" s="155">
        <f t="shared" si="2"/>
        <v>12</v>
      </c>
      <c r="R35" s="155">
        <f t="shared" si="2"/>
        <v>8</v>
      </c>
      <c r="S35" s="155">
        <f t="shared" si="2"/>
        <v>3.5</v>
      </c>
      <c r="T35" s="155">
        <f t="shared" si="2"/>
        <v>2.5</v>
      </c>
      <c r="U35" s="155">
        <f t="shared" si="2"/>
        <v>2.5</v>
      </c>
      <c r="V35" s="155">
        <f t="shared" si="2"/>
        <v>6.5</v>
      </c>
      <c r="W35" s="155">
        <f t="shared" si="2"/>
        <v>8.5</v>
      </c>
      <c r="X35" s="155">
        <f t="shared" si="2"/>
        <v>3.5</v>
      </c>
      <c r="Y35" s="155">
        <f t="shared" si="2"/>
        <v>1</v>
      </c>
      <c r="Z35" s="154">
        <f>SUM(B4:Y34)</f>
        <v>121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13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8</v>
      </c>
      <c r="E39" s="50"/>
      <c r="F39" s="50"/>
      <c r="G39" s="55"/>
      <c r="H39" s="56">
        <f>MAX(AB4:AB34)</f>
        <v>16.5</v>
      </c>
      <c r="I39" s="57">
        <f>MATCH(H39,AB4:AB34,0)</f>
        <v>18</v>
      </c>
      <c r="J39" s="72" t="str">
        <f>INDEX(AC4:AC34,I39,1)</f>
        <v>15:08</v>
      </c>
      <c r="K39" s="50"/>
      <c r="L39" s="50"/>
      <c r="M39" s="55"/>
      <c r="N39" s="56">
        <f>MAX(AE4:AE34)</f>
        <v>5.5</v>
      </c>
      <c r="O39" s="57">
        <f>MATCH(N39,AE4:AE34,0)</f>
        <v>18</v>
      </c>
      <c r="P39" s="72" t="str">
        <f>INDEX(AF4:AF34,O39,1)</f>
        <v>15:05</v>
      </c>
      <c r="Q39" s="50"/>
      <c r="R39" s="50"/>
      <c r="S39" s="55"/>
      <c r="T39" s="56">
        <f>MAX(Z4:Z34)</f>
        <v>42.5</v>
      </c>
      <c r="U39" s="53">
        <f>MATCH(T39,Z4:Z34,0)</f>
        <v>18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3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2020</v>
      </c>
      <c r="AB1" t="s">
        <v>1</v>
      </c>
      <c r="AC1" s="70">
        <v>5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0.5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0.5</v>
      </c>
      <c r="AA7" s="133">
        <v>4</v>
      </c>
      <c r="AB7" s="133">
        <v>0.5</v>
      </c>
      <c r="AC7" s="136" t="s">
        <v>120</v>
      </c>
      <c r="AD7" s="137"/>
      <c r="AE7" s="133">
        <v>0.5</v>
      </c>
      <c r="AF7" s="138" t="s">
        <v>134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0.5</v>
      </c>
      <c r="Z8" s="135">
        <f t="shared" si="0"/>
        <v>0.5</v>
      </c>
      <c r="AA8" s="133">
        <v>5</v>
      </c>
      <c r="AB8" s="133">
        <v>0.5</v>
      </c>
      <c r="AC8" s="136" t="s">
        <v>52</v>
      </c>
      <c r="AD8" s="137"/>
      <c r="AE8" s="133">
        <v>0.5</v>
      </c>
      <c r="AF8" s="138" t="s">
        <v>52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0.5</v>
      </c>
      <c r="Q9" s="134">
        <v>1.5</v>
      </c>
      <c r="R9" s="134">
        <v>10</v>
      </c>
      <c r="S9" s="134">
        <v>4.5</v>
      </c>
      <c r="T9" s="134">
        <v>2.5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19</v>
      </c>
      <c r="AA9" s="133">
        <v>6</v>
      </c>
      <c r="AB9" s="133">
        <v>10.5</v>
      </c>
      <c r="AC9" s="136" t="s">
        <v>121</v>
      </c>
      <c r="AD9" s="137"/>
      <c r="AE9" s="133">
        <v>3.5</v>
      </c>
      <c r="AF9" s="138" t="s">
        <v>135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0.5</v>
      </c>
      <c r="L13" s="134">
        <v>0</v>
      </c>
      <c r="M13" s="134">
        <v>0</v>
      </c>
      <c r="N13" s="134">
        <v>0</v>
      </c>
      <c r="O13" s="134">
        <v>0.5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1</v>
      </c>
      <c r="AA13" s="133">
        <v>10</v>
      </c>
      <c r="AB13" s="133">
        <v>0.5</v>
      </c>
      <c r="AC13" s="136" t="s">
        <v>122</v>
      </c>
      <c r="AD13" s="137"/>
      <c r="AE13" s="133">
        <v>0.5</v>
      </c>
      <c r="AF13" s="138" t="s">
        <v>136</v>
      </c>
    </row>
    <row r="14" spans="1:32" ht="13.5" customHeight="1">
      <c r="A14" s="55">
        <v>11</v>
      </c>
      <c r="B14" s="139">
        <v>0</v>
      </c>
      <c r="C14" s="140">
        <v>0.5</v>
      </c>
      <c r="D14" s="140">
        <v>0</v>
      </c>
      <c r="E14" s="140">
        <v>0.5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1</v>
      </c>
      <c r="AA14" s="139">
        <v>11</v>
      </c>
      <c r="AB14" s="139">
        <v>0.5</v>
      </c>
      <c r="AC14" s="142" t="s">
        <v>123</v>
      </c>
      <c r="AD14" s="143"/>
      <c r="AE14" s="139">
        <v>0.5</v>
      </c>
      <c r="AF14" s="144" t="s">
        <v>137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5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5</v>
      </c>
      <c r="AA16" s="133">
        <v>13</v>
      </c>
      <c r="AB16" s="133">
        <v>5</v>
      </c>
      <c r="AC16" s="146" t="s">
        <v>124</v>
      </c>
      <c r="AD16" s="147"/>
      <c r="AE16" s="133">
        <v>4</v>
      </c>
      <c r="AF16" s="138" t="s">
        <v>138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0.5</v>
      </c>
      <c r="Q19" s="145">
        <v>0</v>
      </c>
      <c r="R19" s="145">
        <v>0</v>
      </c>
      <c r="S19" s="145">
        <v>0.5</v>
      </c>
      <c r="T19" s="145">
        <v>0</v>
      </c>
      <c r="U19" s="145">
        <v>0</v>
      </c>
      <c r="V19" s="145">
        <v>0</v>
      </c>
      <c r="W19" s="145">
        <v>0.5</v>
      </c>
      <c r="X19" s="145">
        <v>0</v>
      </c>
      <c r="Y19" s="145">
        <v>0</v>
      </c>
      <c r="Z19" s="135">
        <f t="shared" si="0"/>
        <v>1.5</v>
      </c>
      <c r="AA19" s="133">
        <v>16</v>
      </c>
      <c r="AB19" s="133">
        <v>0.5</v>
      </c>
      <c r="AC19" s="146" t="s">
        <v>125</v>
      </c>
      <c r="AD19" s="147"/>
      <c r="AE19" s="133">
        <v>0.5</v>
      </c>
      <c r="AF19" s="138" t="s">
        <v>139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0.5</v>
      </c>
      <c r="Y21" s="145">
        <v>0</v>
      </c>
      <c r="Z21" s="135">
        <f t="shared" si="0"/>
        <v>0.5</v>
      </c>
      <c r="AA21" s="133">
        <v>18</v>
      </c>
      <c r="AB21" s="133">
        <v>0.5</v>
      </c>
      <c r="AC21" s="146" t="s">
        <v>126</v>
      </c>
      <c r="AD21" s="147"/>
      <c r="AE21" s="133">
        <v>0.5</v>
      </c>
      <c r="AF21" s="138" t="s">
        <v>140</v>
      </c>
    </row>
    <row r="22" spans="1:32" ht="13.5" customHeight="1">
      <c r="A22" s="58">
        <v>19</v>
      </c>
      <c r="B22" s="133">
        <v>0.5</v>
      </c>
      <c r="C22" s="145">
        <v>1.5</v>
      </c>
      <c r="D22" s="145">
        <v>3</v>
      </c>
      <c r="E22" s="145">
        <v>0.5</v>
      </c>
      <c r="F22" s="145">
        <v>5.5</v>
      </c>
      <c r="G22" s="145">
        <v>8.5</v>
      </c>
      <c r="H22" s="145">
        <v>10.5</v>
      </c>
      <c r="I22" s="145">
        <v>8</v>
      </c>
      <c r="J22" s="145">
        <v>13</v>
      </c>
      <c r="K22" s="145">
        <v>11.5</v>
      </c>
      <c r="L22" s="145">
        <v>5</v>
      </c>
      <c r="M22" s="145">
        <v>1.5</v>
      </c>
      <c r="N22" s="145">
        <v>1.5</v>
      </c>
      <c r="O22" s="145">
        <v>1</v>
      </c>
      <c r="P22" s="145">
        <v>0.5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0.5</v>
      </c>
      <c r="X22" s="145">
        <v>0</v>
      </c>
      <c r="Y22" s="145">
        <v>0</v>
      </c>
      <c r="Z22" s="135">
        <f t="shared" si="0"/>
        <v>72.5</v>
      </c>
      <c r="AA22" s="133">
        <v>19</v>
      </c>
      <c r="AB22" s="133">
        <v>14</v>
      </c>
      <c r="AC22" s="146" t="s">
        <v>116</v>
      </c>
      <c r="AD22" s="147"/>
      <c r="AE22" s="133">
        <v>4</v>
      </c>
      <c r="AF22" s="138" t="s">
        <v>141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0.5</v>
      </c>
      <c r="U25" s="134">
        <v>1.5</v>
      </c>
      <c r="V25" s="134">
        <v>3</v>
      </c>
      <c r="W25" s="134">
        <v>1</v>
      </c>
      <c r="X25" s="134">
        <v>1.5</v>
      </c>
      <c r="Y25" s="134">
        <v>1</v>
      </c>
      <c r="Z25" s="135">
        <f t="shared" si="0"/>
        <v>8.5</v>
      </c>
      <c r="AA25" s="133">
        <v>22</v>
      </c>
      <c r="AB25" s="133">
        <v>3</v>
      </c>
      <c r="AC25" s="136" t="s">
        <v>127</v>
      </c>
      <c r="AD25" s="137"/>
      <c r="AE25" s="133">
        <v>1</v>
      </c>
      <c r="AF25" s="138" t="s">
        <v>142</v>
      </c>
    </row>
    <row r="26" spans="1:32" ht="13.5" customHeight="1">
      <c r="A26" s="58">
        <v>23</v>
      </c>
      <c r="B26" s="133">
        <v>4</v>
      </c>
      <c r="C26" s="134">
        <v>5.5</v>
      </c>
      <c r="D26" s="134">
        <v>2</v>
      </c>
      <c r="E26" s="134">
        <v>4</v>
      </c>
      <c r="F26" s="134">
        <v>1</v>
      </c>
      <c r="G26" s="134">
        <v>0.5</v>
      </c>
      <c r="H26" s="134">
        <v>0</v>
      </c>
      <c r="I26" s="134">
        <v>1</v>
      </c>
      <c r="J26" s="134">
        <v>0.5</v>
      </c>
      <c r="K26" s="134">
        <v>2.5</v>
      </c>
      <c r="L26" s="134">
        <v>0</v>
      </c>
      <c r="M26" s="134">
        <v>0</v>
      </c>
      <c r="N26" s="134">
        <v>0.5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21.5</v>
      </c>
      <c r="AA26" s="133">
        <v>23</v>
      </c>
      <c r="AB26" s="133">
        <v>6</v>
      </c>
      <c r="AC26" s="136" t="s">
        <v>128</v>
      </c>
      <c r="AD26" s="137"/>
      <c r="AE26" s="133">
        <v>2</v>
      </c>
      <c r="AF26" s="138" t="s">
        <v>143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0.5</v>
      </c>
      <c r="V29" s="134">
        <v>0.5</v>
      </c>
      <c r="W29" s="134">
        <v>0</v>
      </c>
      <c r="X29" s="134">
        <v>2.5</v>
      </c>
      <c r="Y29" s="134">
        <v>3</v>
      </c>
      <c r="Z29" s="135">
        <f t="shared" si="0"/>
        <v>6.5</v>
      </c>
      <c r="AA29" s="133">
        <v>26</v>
      </c>
      <c r="AB29" s="133">
        <v>4.5</v>
      </c>
      <c r="AC29" s="136" t="s">
        <v>129</v>
      </c>
      <c r="AD29" s="137"/>
      <c r="AE29" s="133">
        <v>2</v>
      </c>
      <c r="AF29" s="138" t="s">
        <v>144</v>
      </c>
    </row>
    <row r="30" spans="1:32" ht="13.5" customHeight="1">
      <c r="A30" s="58">
        <v>27</v>
      </c>
      <c r="B30" s="133">
        <v>0.5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0.5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1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2</v>
      </c>
      <c r="AA30" s="133">
        <v>27</v>
      </c>
      <c r="AB30" s="133">
        <v>3</v>
      </c>
      <c r="AC30" s="136" t="s">
        <v>130</v>
      </c>
      <c r="AD30" s="137"/>
      <c r="AE30" s="133">
        <v>1</v>
      </c>
      <c r="AF30" s="138" t="s">
        <v>145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2</v>
      </c>
      <c r="W31" s="134">
        <v>2.5</v>
      </c>
      <c r="X31" s="134">
        <v>1</v>
      </c>
      <c r="Y31" s="134">
        <v>0</v>
      </c>
      <c r="Z31" s="135">
        <f t="shared" si="0"/>
        <v>5.5</v>
      </c>
      <c r="AA31" s="133">
        <v>28</v>
      </c>
      <c r="AB31" s="133">
        <v>3</v>
      </c>
      <c r="AC31" s="136" t="s">
        <v>131</v>
      </c>
      <c r="AD31" s="137"/>
      <c r="AE31" s="133">
        <v>1</v>
      </c>
      <c r="AF31" s="138" t="s">
        <v>146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2.5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2.5</v>
      </c>
      <c r="AA32" s="133">
        <v>29</v>
      </c>
      <c r="AB32" s="133">
        <v>2.5</v>
      </c>
      <c r="AC32" s="136" t="s">
        <v>132</v>
      </c>
      <c r="AD32" s="137"/>
      <c r="AE32" s="133">
        <v>2</v>
      </c>
      <c r="AF32" s="138" t="s">
        <v>147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0.5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0.5</v>
      </c>
      <c r="AA33" s="133">
        <v>30</v>
      </c>
      <c r="AB33" s="133">
        <v>0.5</v>
      </c>
      <c r="AC33" s="136" t="s">
        <v>133</v>
      </c>
      <c r="AD33" s="137"/>
      <c r="AE33" s="133">
        <v>0.5</v>
      </c>
      <c r="AF33" s="138" t="s">
        <v>148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5</v>
      </c>
      <c r="C35" s="155">
        <f t="shared" si="1"/>
        <v>7.5</v>
      </c>
      <c r="D35" s="155">
        <f t="shared" si="1"/>
        <v>5</v>
      </c>
      <c r="E35" s="155">
        <f t="shared" si="1"/>
        <v>5</v>
      </c>
      <c r="F35" s="155">
        <f t="shared" si="1"/>
        <v>6.5</v>
      </c>
      <c r="G35" s="155">
        <f t="shared" si="1"/>
        <v>9</v>
      </c>
      <c r="H35" s="155">
        <f t="shared" si="1"/>
        <v>11</v>
      </c>
      <c r="I35" s="155">
        <f t="shared" si="1"/>
        <v>10</v>
      </c>
      <c r="J35" s="155">
        <f t="shared" si="1"/>
        <v>13.5</v>
      </c>
      <c r="K35" s="155">
        <f t="shared" si="1"/>
        <v>14.5</v>
      </c>
      <c r="L35" s="155">
        <f aca="true" t="shared" si="2" ref="L35:Y35">IF(COUNT(L4:L34)=0,"   -",SUM(L4:L34))</f>
        <v>5</v>
      </c>
      <c r="M35" s="155">
        <f t="shared" si="2"/>
        <v>1.5</v>
      </c>
      <c r="N35" s="155">
        <f t="shared" si="2"/>
        <v>2</v>
      </c>
      <c r="O35" s="155">
        <f t="shared" si="2"/>
        <v>6.5</v>
      </c>
      <c r="P35" s="155">
        <f t="shared" si="2"/>
        <v>1.5</v>
      </c>
      <c r="Q35" s="155">
        <f t="shared" si="2"/>
        <v>4</v>
      </c>
      <c r="R35" s="155">
        <f t="shared" si="2"/>
        <v>10</v>
      </c>
      <c r="S35" s="155">
        <f t="shared" si="2"/>
        <v>5</v>
      </c>
      <c r="T35" s="155">
        <f t="shared" si="2"/>
        <v>3</v>
      </c>
      <c r="U35" s="155">
        <f t="shared" si="2"/>
        <v>3</v>
      </c>
      <c r="V35" s="155">
        <f t="shared" si="2"/>
        <v>5.5</v>
      </c>
      <c r="W35" s="155">
        <f t="shared" si="2"/>
        <v>4.5</v>
      </c>
      <c r="X35" s="155">
        <f t="shared" si="2"/>
        <v>5.5</v>
      </c>
      <c r="Y35" s="155">
        <f t="shared" si="2"/>
        <v>4.5</v>
      </c>
      <c r="Z35" s="154">
        <f>SUM(B4:Y34)</f>
        <v>148.5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16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12</v>
      </c>
      <c r="E39" s="50"/>
      <c r="F39" s="50"/>
      <c r="G39" s="55"/>
      <c r="H39" s="56">
        <f>MAX(AB4:AB34)</f>
        <v>14</v>
      </c>
      <c r="I39" s="57">
        <f>MATCH(H39,AB4:AB34,0)</f>
        <v>19</v>
      </c>
      <c r="J39" s="72" t="str">
        <f>INDEX(AC4:AC34,I39,1)</f>
        <v>09:27</v>
      </c>
      <c r="K39" s="50"/>
      <c r="L39" s="50"/>
      <c r="M39" s="55"/>
      <c r="N39" s="56">
        <f>MAX(AE4:AE34)</f>
        <v>4</v>
      </c>
      <c r="O39" s="57">
        <v>19</v>
      </c>
      <c r="P39" s="72" t="str">
        <f>INDEX(AF4:AF34,O39,1)</f>
        <v>08:43</v>
      </c>
      <c r="Q39" s="50"/>
      <c r="R39" s="50"/>
      <c r="S39" s="55"/>
      <c r="T39" s="56">
        <f>MAX(Z4:Z34)</f>
        <v>72.5</v>
      </c>
      <c r="U39" s="53">
        <f>MATCH(T39,Z4:Z34,0)</f>
        <v>19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3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>
        <v>13</v>
      </c>
      <c r="P40" s="72" t="str">
        <f>INDEX(AF4:AF34,O40,1)</f>
        <v>13:21</v>
      </c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2020</v>
      </c>
      <c r="AB1" t="s">
        <v>1</v>
      </c>
      <c r="AC1" s="70">
        <v>6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2</v>
      </c>
      <c r="Z5" s="135">
        <f t="shared" si="0"/>
        <v>2</v>
      </c>
      <c r="AA5" s="133">
        <v>2</v>
      </c>
      <c r="AB5" s="133">
        <v>2</v>
      </c>
      <c r="AC5" s="136" t="s">
        <v>52</v>
      </c>
      <c r="AD5" s="137"/>
      <c r="AE5" s="133">
        <v>2</v>
      </c>
      <c r="AF5" s="138" t="s">
        <v>161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0.5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0.5</v>
      </c>
      <c r="AA6" s="133">
        <v>3</v>
      </c>
      <c r="AB6" s="133">
        <v>2</v>
      </c>
      <c r="AC6" s="136" t="s">
        <v>149</v>
      </c>
      <c r="AD6" s="137"/>
      <c r="AE6" s="133">
        <v>0.5</v>
      </c>
      <c r="AF6" s="138" t="s">
        <v>162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1.5</v>
      </c>
      <c r="R14" s="140">
        <v>2.5</v>
      </c>
      <c r="S14" s="140">
        <v>2.5</v>
      </c>
      <c r="T14" s="140">
        <v>3</v>
      </c>
      <c r="U14" s="140">
        <v>17</v>
      </c>
      <c r="V14" s="140">
        <v>6</v>
      </c>
      <c r="W14" s="140">
        <v>0</v>
      </c>
      <c r="X14" s="140">
        <v>0.5</v>
      </c>
      <c r="Y14" s="140">
        <v>0</v>
      </c>
      <c r="Z14" s="141">
        <f t="shared" si="0"/>
        <v>33</v>
      </c>
      <c r="AA14" s="139">
        <v>11</v>
      </c>
      <c r="AB14" s="139">
        <v>19.5</v>
      </c>
      <c r="AC14" s="142" t="s">
        <v>150</v>
      </c>
      <c r="AD14" s="143"/>
      <c r="AE14" s="139">
        <v>5.5</v>
      </c>
      <c r="AF14" s="144" t="s">
        <v>163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1.5</v>
      </c>
      <c r="R15" s="145">
        <v>6.5</v>
      </c>
      <c r="S15" s="145">
        <v>0.5</v>
      </c>
      <c r="T15" s="145">
        <v>0</v>
      </c>
      <c r="U15" s="145">
        <v>1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9.5</v>
      </c>
      <c r="AA15" s="133">
        <v>12</v>
      </c>
      <c r="AB15" s="133">
        <v>7</v>
      </c>
      <c r="AC15" s="146" t="s">
        <v>151</v>
      </c>
      <c r="AD15" s="147"/>
      <c r="AE15" s="133">
        <v>2</v>
      </c>
      <c r="AF15" s="138" t="s">
        <v>164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0.5</v>
      </c>
      <c r="H16" s="145">
        <v>0.5</v>
      </c>
      <c r="I16" s="145">
        <v>4</v>
      </c>
      <c r="J16" s="145">
        <v>5</v>
      </c>
      <c r="K16" s="145">
        <v>3.5</v>
      </c>
      <c r="L16" s="145">
        <v>6</v>
      </c>
      <c r="M16" s="145">
        <v>12.5</v>
      </c>
      <c r="N16" s="145">
        <v>4</v>
      </c>
      <c r="O16" s="145">
        <v>1</v>
      </c>
      <c r="P16" s="145">
        <v>0</v>
      </c>
      <c r="Q16" s="145">
        <v>0</v>
      </c>
      <c r="R16" s="145">
        <v>0.5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37.5</v>
      </c>
      <c r="AA16" s="133">
        <v>13</v>
      </c>
      <c r="AB16" s="133">
        <v>14.5</v>
      </c>
      <c r="AC16" s="146" t="s">
        <v>152</v>
      </c>
      <c r="AD16" s="147"/>
      <c r="AE16" s="133">
        <v>3.5</v>
      </c>
      <c r="AF16" s="138" t="s">
        <v>165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0.5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0.5</v>
      </c>
      <c r="W17" s="145">
        <v>0</v>
      </c>
      <c r="X17" s="145">
        <v>0</v>
      </c>
      <c r="Y17" s="145">
        <v>0</v>
      </c>
      <c r="Z17" s="135">
        <f t="shared" si="0"/>
        <v>1</v>
      </c>
      <c r="AA17" s="133">
        <v>14</v>
      </c>
      <c r="AB17" s="133">
        <v>0.5</v>
      </c>
      <c r="AC17" s="146" t="s">
        <v>127</v>
      </c>
      <c r="AD17" s="147"/>
      <c r="AE17" s="133">
        <v>0.5</v>
      </c>
      <c r="AF17" s="138" t="s">
        <v>166</v>
      </c>
    </row>
    <row r="18" spans="1:32" ht="13.5" customHeight="1">
      <c r="A18" s="58">
        <v>15</v>
      </c>
      <c r="B18" s="133">
        <v>0.5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2.5</v>
      </c>
      <c r="W18" s="145">
        <v>4</v>
      </c>
      <c r="X18" s="145">
        <v>0</v>
      </c>
      <c r="Y18" s="145">
        <v>0</v>
      </c>
      <c r="Z18" s="135">
        <f t="shared" si="0"/>
        <v>7</v>
      </c>
      <c r="AA18" s="133">
        <v>15</v>
      </c>
      <c r="AB18" s="133">
        <v>6.5</v>
      </c>
      <c r="AC18" s="146" t="s">
        <v>153</v>
      </c>
      <c r="AD18" s="147"/>
      <c r="AE18" s="133">
        <v>3</v>
      </c>
      <c r="AF18" s="138" t="s">
        <v>167</v>
      </c>
    </row>
    <row r="19" spans="1:32" ht="13.5" customHeight="1">
      <c r="A19" s="58">
        <v>16</v>
      </c>
      <c r="B19" s="133">
        <v>0.5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1.5</v>
      </c>
      <c r="X19" s="145">
        <v>0</v>
      </c>
      <c r="Y19" s="145">
        <v>0</v>
      </c>
      <c r="Z19" s="135">
        <f t="shared" si="0"/>
        <v>2</v>
      </c>
      <c r="AA19" s="133">
        <v>16</v>
      </c>
      <c r="AB19" s="133">
        <v>1.5</v>
      </c>
      <c r="AC19" s="146" t="s">
        <v>154</v>
      </c>
      <c r="AD19" s="147"/>
      <c r="AE19" s="133">
        <v>1</v>
      </c>
      <c r="AF19" s="138" t="s">
        <v>168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1.5</v>
      </c>
      <c r="H22" s="145">
        <v>2.5</v>
      </c>
      <c r="I22" s="145">
        <v>3.5</v>
      </c>
      <c r="J22" s="145">
        <v>3</v>
      </c>
      <c r="K22" s="145">
        <v>3</v>
      </c>
      <c r="L22" s="145">
        <v>1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0.5</v>
      </c>
      <c r="S22" s="145">
        <v>3.5</v>
      </c>
      <c r="T22" s="145">
        <v>3.5</v>
      </c>
      <c r="U22" s="145">
        <v>0.5</v>
      </c>
      <c r="V22" s="145">
        <v>0</v>
      </c>
      <c r="W22" s="145">
        <v>0</v>
      </c>
      <c r="X22" s="145">
        <v>0.5</v>
      </c>
      <c r="Y22" s="145">
        <v>0</v>
      </c>
      <c r="Z22" s="135">
        <f t="shared" si="0"/>
        <v>23</v>
      </c>
      <c r="AA22" s="133">
        <v>19</v>
      </c>
      <c r="AB22" s="133">
        <v>4.5</v>
      </c>
      <c r="AC22" s="146" t="s">
        <v>155</v>
      </c>
      <c r="AD22" s="147"/>
      <c r="AE22" s="133">
        <v>1</v>
      </c>
      <c r="AF22" s="138" t="s">
        <v>169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1.5</v>
      </c>
      <c r="N25" s="134">
        <v>0.5</v>
      </c>
      <c r="O25" s="134">
        <v>0</v>
      </c>
      <c r="P25" s="134">
        <v>0</v>
      </c>
      <c r="Q25" s="134">
        <v>0</v>
      </c>
      <c r="R25" s="134">
        <v>0.5</v>
      </c>
      <c r="S25" s="134">
        <v>1.5</v>
      </c>
      <c r="T25" s="134">
        <v>2</v>
      </c>
      <c r="U25" s="134">
        <v>0</v>
      </c>
      <c r="V25" s="134">
        <v>0.5</v>
      </c>
      <c r="W25" s="134">
        <v>0</v>
      </c>
      <c r="X25" s="134">
        <v>0</v>
      </c>
      <c r="Y25" s="134">
        <v>0.5</v>
      </c>
      <c r="Z25" s="135">
        <f t="shared" si="0"/>
        <v>7</v>
      </c>
      <c r="AA25" s="133">
        <v>22</v>
      </c>
      <c r="AB25" s="133">
        <v>2</v>
      </c>
      <c r="AC25" s="136" t="s">
        <v>156</v>
      </c>
      <c r="AD25" s="137"/>
      <c r="AE25" s="133">
        <v>1</v>
      </c>
      <c r="AF25" s="138" t="s">
        <v>170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0.5</v>
      </c>
      <c r="J28" s="134">
        <v>0</v>
      </c>
      <c r="K28" s="134">
        <v>2.5</v>
      </c>
      <c r="L28" s="134">
        <v>0</v>
      </c>
      <c r="M28" s="134">
        <v>0.5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3.5</v>
      </c>
      <c r="AA28" s="133">
        <v>25</v>
      </c>
      <c r="AB28" s="133">
        <v>2.5</v>
      </c>
      <c r="AC28" s="136" t="s">
        <v>157</v>
      </c>
      <c r="AD28" s="137"/>
      <c r="AE28" s="133">
        <v>1.5</v>
      </c>
      <c r="AF28" s="138" t="s">
        <v>171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1</v>
      </c>
      <c r="E29" s="134">
        <v>1.5</v>
      </c>
      <c r="F29" s="134">
        <v>0.5</v>
      </c>
      <c r="G29" s="134">
        <v>0</v>
      </c>
      <c r="H29" s="134">
        <v>0</v>
      </c>
      <c r="I29" s="134">
        <v>0.5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3.5</v>
      </c>
      <c r="AA29" s="133">
        <v>26</v>
      </c>
      <c r="AB29" s="133">
        <v>2</v>
      </c>
      <c r="AC29" s="136" t="s">
        <v>158</v>
      </c>
      <c r="AD29" s="137"/>
      <c r="AE29" s="133">
        <v>0.5</v>
      </c>
      <c r="AF29" s="138" t="s">
        <v>172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0.5</v>
      </c>
      <c r="G31" s="134">
        <v>2.5</v>
      </c>
      <c r="H31" s="134">
        <v>3.5</v>
      </c>
      <c r="I31" s="134">
        <v>6.5</v>
      </c>
      <c r="J31" s="134">
        <v>12</v>
      </c>
      <c r="K31" s="134">
        <v>14</v>
      </c>
      <c r="L31" s="134">
        <v>2.5</v>
      </c>
      <c r="M31" s="134">
        <v>2.5</v>
      </c>
      <c r="N31" s="134">
        <v>0.5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44.5</v>
      </c>
      <c r="AA31" s="133">
        <v>28</v>
      </c>
      <c r="AB31" s="133">
        <v>19.5</v>
      </c>
      <c r="AC31" s="136" t="s">
        <v>159</v>
      </c>
      <c r="AD31" s="137"/>
      <c r="AE31" s="133">
        <v>5</v>
      </c>
      <c r="AF31" s="138" t="s">
        <v>173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0.5</v>
      </c>
      <c r="P33" s="134">
        <v>2.5</v>
      </c>
      <c r="Q33" s="134">
        <v>0</v>
      </c>
      <c r="R33" s="134">
        <v>1.5</v>
      </c>
      <c r="S33" s="134">
        <v>2</v>
      </c>
      <c r="T33" s="134">
        <v>0</v>
      </c>
      <c r="U33" s="134">
        <v>1</v>
      </c>
      <c r="V33" s="134">
        <v>2</v>
      </c>
      <c r="W33" s="134">
        <v>1</v>
      </c>
      <c r="X33" s="134">
        <v>0.5</v>
      </c>
      <c r="Y33" s="134">
        <v>1</v>
      </c>
      <c r="Z33" s="135">
        <f t="shared" si="0"/>
        <v>12</v>
      </c>
      <c r="AA33" s="133">
        <v>30</v>
      </c>
      <c r="AB33" s="133">
        <v>3</v>
      </c>
      <c r="AC33" s="136" t="s">
        <v>160</v>
      </c>
      <c r="AD33" s="137"/>
      <c r="AE33" s="133">
        <v>1</v>
      </c>
      <c r="AF33" s="138" t="s">
        <v>174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1</v>
      </c>
      <c r="C35" s="155">
        <f t="shared" si="1"/>
        <v>0</v>
      </c>
      <c r="D35" s="155">
        <f t="shared" si="1"/>
        <v>1</v>
      </c>
      <c r="E35" s="155">
        <f t="shared" si="1"/>
        <v>1.5</v>
      </c>
      <c r="F35" s="155">
        <f t="shared" si="1"/>
        <v>1</v>
      </c>
      <c r="G35" s="155">
        <f t="shared" si="1"/>
        <v>4.5</v>
      </c>
      <c r="H35" s="155">
        <f t="shared" si="1"/>
        <v>7</v>
      </c>
      <c r="I35" s="155">
        <f t="shared" si="1"/>
        <v>15</v>
      </c>
      <c r="J35" s="155">
        <f t="shared" si="1"/>
        <v>20</v>
      </c>
      <c r="K35" s="155">
        <f t="shared" si="1"/>
        <v>23</v>
      </c>
      <c r="L35" s="155">
        <f aca="true" t="shared" si="2" ref="L35:Y35">IF(COUNT(L4:L34)=0,"   -",SUM(L4:L34))</f>
        <v>9.5</v>
      </c>
      <c r="M35" s="155">
        <f t="shared" si="2"/>
        <v>17</v>
      </c>
      <c r="N35" s="155">
        <f t="shared" si="2"/>
        <v>5</v>
      </c>
      <c r="O35" s="155">
        <f t="shared" si="2"/>
        <v>1.5</v>
      </c>
      <c r="P35" s="155">
        <f t="shared" si="2"/>
        <v>3</v>
      </c>
      <c r="Q35" s="155">
        <f t="shared" si="2"/>
        <v>3</v>
      </c>
      <c r="R35" s="155">
        <f t="shared" si="2"/>
        <v>12</v>
      </c>
      <c r="S35" s="155">
        <f t="shared" si="2"/>
        <v>10</v>
      </c>
      <c r="T35" s="155">
        <f t="shared" si="2"/>
        <v>8.5</v>
      </c>
      <c r="U35" s="155">
        <f t="shared" si="2"/>
        <v>19.5</v>
      </c>
      <c r="V35" s="155">
        <f t="shared" si="2"/>
        <v>11.5</v>
      </c>
      <c r="W35" s="155">
        <f t="shared" si="2"/>
        <v>6.5</v>
      </c>
      <c r="X35" s="155">
        <f t="shared" si="2"/>
        <v>1.5</v>
      </c>
      <c r="Y35" s="155">
        <f t="shared" si="2"/>
        <v>3.5</v>
      </c>
      <c r="Z35" s="154">
        <f>SUM(B4:Y34)</f>
        <v>186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14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13</v>
      </c>
      <c r="E39" s="50"/>
      <c r="F39" s="50"/>
      <c r="G39" s="55"/>
      <c r="H39" s="56">
        <f>MAX(AB4:AB34)</f>
        <v>19.5</v>
      </c>
      <c r="I39" s="57">
        <v>28</v>
      </c>
      <c r="J39" s="72" t="str">
        <f>INDEX(AC4:AC34,I39,1)</f>
        <v>09:35</v>
      </c>
      <c r="K39" s="50"/>
      <c r="L39" s="50"/>
      <c r="M39" s="55"/>
      <c r="N39" s="56">
        <f>MAX(AE4:AE34)</f>
        <v>5.5</v>
      </c>
      <c r="O39" s="57">
        <f>MATCH(N39,AE4:AE34,0)</f>
        <v>11</v>
      </c>
      <c r="P39" s="72" t="str">
        <f>INDEX(AF4:AF34,O39,1)</f>
        <v>19:42</v>
      </c>
      <c r="Q39" s="50"/>
      <c r="R39" s="50"/>
      <c r="S39" s="55"/>
      <c r="T39" s="56">
        <f>MAX(Z4:Z34)</f>
        <v>44.5</v>
      </c>
      <c r="U39" s="53">
        <f>MATCH(T39,Z4:Z34,0)</f>
        <v>28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5</v>
      </c>
      <c r="E40" s="50"/>
      <c r="F40" s="50"/>
      <c r="G40" s="58"/>
      <c r="H40" s="50"/>
      <c r="I40" s="57">
        <v>11</v>
      </c>
      <c r="J40" s="72" t="str">
        <f>INDEX(AC4:AC34,I40,1)</f>
        <v>20:12</v>
      </c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3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2020</v>
      </c>
      <c r="AB1" t="s">
        <v>1</v>
      </c>
      <c r="AC1" s="70">
        <v>7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11.5</v>
      </c>
      <c r="C4" s="128">
        <v>4.5</v>
      </c>
      <c r="D4" s="128">
        <v>2.5</v>
      </c>
      <c r="E4" s="128">
        <v>2</v>
      </c>
      <c r="F4" s="128">
        <v>1.5</v>
      </c>
      <c r="G4" s="128">
        <v>0</v>
      </c>
      <c r="H4" s="128">
        <v>0.5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0.5</v>
      </c>
      <c r="S4" s="128">
        <v>0</v>
      </c>
      <c r="T4" s="128">
        <v>0</v>
      </c>
      <c r="U4" s="128">
        <v>0</v>
      </c>
      <c r="V4" s="128">
        <v>0</v>
      </c>
      <c r="W4" s="128">
        <v>0.5</v>
      </c>
      <c r="X4" s="128">
        <v>1.5</v>
      </c>
      <c r="Y4" s="128">
        <v>0.5</v>
      </c>
      <c r="Z4" s="129">
        <f aca="true" t="shared" si="0" ref="Z4:Z34">IF(COUNT(B4:Y4)=0,"     -",SUM(B4:Y4))</f>
        <v>25.5</v>
      </c>
      <c r="AA4" s="127">
        <v>1</v>
      </c>
      <c r="AB4" s="127">
        <v>14</v>
      </c>
      <c r="AC4" s="130" t="s">
        <v>175</v>
      </c>
      <c r="AD4" s="131"/>
      <c r="AE4" s="127">
        <v>5</v>
      </c>
      <c r="AF4" s="132" t="s">
        <v>197</v>
      </c>
    </row>
    <row r="5" spans="1:32" ht="13.5" customHeight="1">
      <c r="A5" s="58">
        <v>2</v>
      </c>
      <c r="B5" s="133">
        <v>4.5</v>
      </c>
      <c r="C5" s="134">
        <v>1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5.5</v>
      </c>
      <c r="AA5" s="133">
        <v>2</v>
      </c>
      <c r="AB5" s="133">
        <v>5</v>
      </c>
      <c r="AC5" s="136" t="s">
        <v>176</v>
      </c>
      <c r="AD5" s="137"/>
      <c r="AE5" s="133">
        <v>1.5</v>
      </c>
      <c r="AF5" s="138" t="s">
        <v>198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1</v>
      </c>
      <c r="Z6" s="135">
        <f t="shared" si="0"/>
        <v>1</v>
      </c>
      <c r="AA6" s="133">
        <v>3</v>
      </c>
      <c r="AB6" s="133">
        <v>1</v>
      </c>
      <c r="AC6" s="136" t="s">
        <v>52</v>
      </c>
      <c r="AD6" s="137"/>
      <c r="AE6" s="133">
        <v>0.5</v>
      </c>
      <c r="AF6" s="138" t="s">
        <v>52</v>
      </c>
    </row>
    <row r="7" spans="1:32" ht="13.5" customHeight="1">
      <c r="A7" s="58">
        <v>4</v>
      </c>
      <c r="B7" s="133">
        <v>2.5</v>
      </c>
      <c r="C7" s="134">
        <v>2.5</v>
      </c>
      <c r="D7" s="134">
        <v>4</v>
      </c>
      <c r="E7" s="134">
        <v>4.5</v>
      </c>
      <c r="F7" s="134">
        <v>7.5</v>
      </c>
      <c r="G7" s="134">
        <v>3.5</v>
      </c>
      <c r="H7" s="134">
        <v>1.5</v>
      </c>
      <c r="I7" s="134">
        <v>3.5</v>
      </c>
      <c r="J7" s="134">
        <v>1.5</v>
      </c>
      <c r="K7" s="134">
        <v>0</v>
      </c>
      <c r="L7" s="134">
        <v>0.5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1</v>
      </c>
      <c r="Z7" s="135">
        <f t="shared" si="0"/>
        <v>32.5</v>
      </c>
      <c r="AA7" s="133">
        <v>4</v>
      </c>
      <c r="AB7" s="133">
        <v>7.5</v>
      </c>
      <c r="AC7" s="136" t="s">
        <v>177</v>
      </c>
      <c r="AD7" s="137"/>
      <c r="AE7" s="133">
        <v>1.5</v>
      </c>
      <c r="AF7" s="138" t="s">
        <v>199</v>
      </c>
    </row>
    <row r="8" spans="1:32" ht="13.5" customHeight="1">
      <c r="A8" s="58">
        <v>5</v>
      </c>
      <c r="B8" s="133">
        <v>2</v>
      </c>
      <c r="C8" s="134">
        <v>1.5</v>
      </c>
      <c r="D8" s="134">
        <v>0.5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0.5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0.5</v>
      </c>
      <c r="Y8" s="134">
        <v>0</v>
      </c>
      <c r="Z8" s="135">
        <f t="shared" si="0"/>
        <v>5</v>
      </c>
      <c r="AA8" s="133">
        <v>5</v>
      </c>
      <c r="AB8" s="133">
        <v>2.5</v>
      </c>
      <c r="AC8" s="136" t="s">
        <v>178</v>
      </c>
      <c r="AD8" s="137"/>
      <c r="AE8" s="133">
        <v>1</v>
      </c>
      <c r="AF8" s="138" t="s">
        <v>200</v>
      </c>
    </row>
    <row r="9" spans="1:32" ht="13.5" customHeight="1">
      <c r="A9" s="58">
        <v>6</v>
      </c>
      <c r="B9" s="133">
        <v>0</v>
      </c>
      <c r="C9" s="134">
        <v>0</v>
      </c>
      <c r="D9" s="134">
        <v>1.5</v>
      </c>
      <c r="E9" s="134">
        <v>0.5</v>
      </c>
      <c r="F9" s="134">
        <v>1</v>
      </c>
      <c r="G9" s="134">
        <v>7</v>
      </c>
      <c r="H9" s="134">
        <v>3</v>
      </c>
      <c r="I9" s="134">
        <v>3</v>
      </c>
      <c r="J9" s="134">
        <v>1.5</v>
      </c>
      <c r="K9" s="134">
        <v>1</v>
      </c>
      <c r="L9" s="134">
        <v>0.5</v>
      </c>
      <c r="M9" s="134">
        <v>0.5</v>
      </c>
      <c r="N9" s="134">
        <v>0</v>
      </c>
      <c r="O9" s="134">
        <v>0</v>
      </c>
      <c r="P9" s="134">
        <v>0.5</v>
      </c>
      <c r="Q9" s="134">
        <v>0</v>
      </c>
      <c r="R9" s="134">
        <v>0</v>
      </c>
      <c r="S9" s="134">
        <v>0.5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20.5</v>
      </c>
      <c r="AA9" s="133">
        <v>6</v>
      </c>
      <c r="AB9" s="133">
        <v>8</v>
      </c>
      <c r="AC9" s="136" t="s">
        <v>179</v>
      </c>
      <c r="AD9" s="137"/>
      <c r="AE9" s="133">
        <v>3.5</v>
      </c>
      <c r="AF9" s="138" t="s">
        <v>201</v>
      </c>
    </row>
    <row r="10" spans="1:32" ht="13.5" customHeight="1">
      <c r="A10" s="58">
        <v>7</v>
      </c>
      <c r="B10" s="133">
        <v>0.5</v>
      </c>
      <c r="C10" s="134">
        <v>0</v>
      </c>
      <c r="D10" s="134">
        <v>0</v>
      </c>
      <c r="E10" s="134">
        <v>0</v>
      </c>
      <c r="F10" s="134">
        <v>0.5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1</v>
      </c>
      <c r="AA10" s="133">
        <v>7</v>
      </c>
      <c r="AB10" s="133">
        <v>0.5</v>
      </c>
      <c r="AC10" s="136" t="s">
        <v>180</v>
      </c>
      <c r="AD10" s="137"/>
      <c r="AE10" s="133">
        <v>0.5</v>
      </c>
      <c r="AF10" s="138" t="s">
        <v>202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0.5</v>
      </c>
      <c r="F11" s="134">
        <v>0</v>
      </c>
      <c r="G11" s="134">
        <v>0.5</v>
      </c>
      <c r="H11" s="134">
        <v>0</v>
      </c>
      <c r="I11" s="134">
        <v>0.5</v>
      </c>
      <c r="J11" s="134">
        <v>0</v>
      </c>
      <c r="K11" s="134">
        <v>0</v>
      </c>
      <c r="L11" s="134">
        <v>0</v>
      </c>
      <c r="M11" s="134">
        <v>0.5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2</v>
      </c>
      <c r="AA11" s="133">
        <v>8</v>
      </c>
      <c r="AB11" s="133">
        <v>0.5</v>
      </c>
      <c r="AC11" s="136" t="s">
        <v>181</v>
      </c>
      <c r="AD11" s="137"/>
      <c r="AE11" s="133">
        <v>0.5</v>
      </c>
      <c r="AF11" s="138" t="s">
        <v>203</v>
      </c>
    </row>
    <row r="12" spans="1:32" ht="13.5" customHeight="1">
      <c r="A12" s="58">
        <v>9</v>
      </c>
      <c r="B12" s="133">
        <v>0</v>
      </c>
      <c r="C12" s="134">
        <v>0.5</v>
      </c>
      <c r="D12" s="134">
        <v>0</v>
      </c>
      <c r="E12" s="134">
        <v>1.5</v>
      </c>
      <c r="F12" s="134">
        <v>0.5</v>
      </c>
      <c r="G12" s="134">
        <v>0.5</v>
      </c>
      <c r="H12" s="134">
        <v>1</v>
      </c>
      <c r="I12" s="134">
        <v>0.5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0.5</v>
      </c>
      <c r="X12" s="134">
        <v>2.5</v>
      </c>
      <c r="Y12" s="134">
        <v>0</v>
      </c>
      <c r="Z12" s="135">
        <f t="shared" si="0"/>
        <v>7.5</v>
      </c>
      <c r="AA12" s="133">
        <v>9</v>
      </c>
      <c r="AB12" s="133">
        <v>3</v>
      </c>
      <c r="AC12" s="136" t="s">
        <v>182</v>
      </c>
      <c r="AD12" s="137"/>
      <c r="AE12" s="133">
        <v>1</v>
      </c>
      <c r="AF12" s="138" t="s">
        <v>204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0.5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0.5</v>
      </c>
      <c r="AA14" s="139">
        <v>11</v>
      </c>
      <c r="AB14" s="139">
        <v>0.5</v>
      </c>
      <c r="AC14" s="142" t="s">
        <v>183</v>
      </c>
      <c r="AD14" s="143"/>
      <c r="AE14" s="139">
        <v>0.5</v>
      </c>
      <c r="AF14" s="144" t="s">
        <v>205</v>
      </c>
    </row>
    <row r="15" spans="1:32" ht="13.5" customHeight="1">
      <c r="A15" s="58">
        <v>12</v>
      </c>
      <c r="B15" s="133">
        <v>0</v>
      </c>
      <c r="C15" s="145">
        <v>0.5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0.5</v>
      </c>
      <c r="AA15" s="133">
        <v>12</v>
      </c>
      <c r="AB15" s="133">
        <v>0.5</v>
      </c>
      <c r="AC15" s="146" t="s">
        <v>184</v>
      </c>
      <c r="AD15" s="147"/>
      <c r="AE15" s="133">
        <v>0.5</v>
      </c>
      <c r="AF15" s="138" t="s">
        <v>206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2</v>
      </c>
      <c r="Y16" s="145">
        <v>1</v>
      </c>
      <c r="Z16" s="135">
        <f t="shared" si="0"/>
        <v>3</v>
      </c>
      <c r="AA16" s="133">
        <v>13</v>
      </c>
      <c r="AB16" s="133">
        <v>2.5</v>
      </c>
      <c r="AC16" s="146" t="s">
        <v>129</v>
      </c>
      <c r="AD16" s="147"/>
      <c r="AE16" s="133">
        <v>0.5</v>
      </c>
      <c r="AF16" s="138" t="s">
        <v>55</v>
      </c>
    </row>
    <row r="17" spans="1:32" ht="13.5" customHeight="1">
      <c r="A17" s="58">
        <v>14</v>
      </c>
      <c r="B17" s="133">
        <v>1.5</v>
      </c>
      <c r="C17" s="145">
        <v>1.5</v>
      </c>
      <c r="D17" s="145">
        <v>1</v>
      </c>
      <c r="E17" s="145">
        <v>2</v>
      </c>
      <c r="F17" s="145">
        <v>1</v>
      </c>
      <c r="G17" s="145">
        <v>1</v>
      </c>
      <c r="H17" s="145">
        <v>1.5</v>
      </c>
      <c r="I17" s="145">
        <v>0.5</v>
      </c>
      <c r="J17" s="145">
        <v>1</v>
      </c>
      <c r="K17" s="145">
        <v>1</v>
      </c>
      <c r="L17" s="145">
        <v>1</v>
      </c>
      <c r="M17" s="145">
        <v>1.5</v>
      </c>
      <c r="N17" s="145">
        <v>0</v>
      </c>
      <c r="O17" s="145">
        <v>0</v>
      </c>
      <c r="P17" s="145">
        <v>0.5</v>
      </c>
      <c r="Q17" s="145">
        <v>0</v>
      </c>
      <c r="R17" s="145">
        <v>0</v>
      </c>
      <c r="S17" s="145">
        <v>0</v>
      </c>
      <c r="T17" s="145">
        <v>0</v>
      </c>
      <c r="U17" s="145">
        <v>0.5</v>
      </c>
      <c r="V17" s="145">
        <v>0.5</v>
      </c>
      <c r="W17" s="145">
        <v>0</v>
      </c>
      <c r="X17" s="145">
        <v>0</v>
      </c>
      <c r="Y17" s="145">
        <v>0</v>
      </c>
      <c r="Z17" s="135">
        <f t="shared" si="0"/>
        <v>16</v>
      </c>
      <c r="AA17" s="133">
        <v>14</v>
      </c>
      <c r="AB17" s="133">
        <v>2.5</v>
      </c>
      <c r="AC17" s="146" t="s">
        <v>185</v>
      </c>
      <c r="AD17" s="147"/>
      <c r="AE17" s="133">
        <v>1</v>
      </c>
      <c r="AF17" s="138" t="s">
        <v>207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2.5</v>
      </c>
      <c r="V18" s="145">
        <v>0</v>
      </c>
      <c r="W18" s="145">
        <v>0</v>
      </c>
      <c r="X18" s="145">
        <v>0.5</v>
      </c>
      <c r="Y18" s="145">
        <v>0.5</v>
      </c>
      <c r="Z18" s="135">
        <f t="shared" si="0"/>
        <v>3.5</v>
      </c>
      <c r="AA18" s="133">
        <v>15</v>
      </c>
      <c r="AB18" s="133">
        <v>2.5</v>
      </c>
      <c r="AC18" s="146" t="s">
        <v>186</v>
      </c>
      <c r="AD18" s="147"/>
      <c r="AE18" s="133">
        <v>1</v>
      </c>
      <c r="AF18" s="138" t="s">
        <v>208</v>
      </c>
    </row>
    <row r="19" spans="1:32" ht="13.5" customHeight="1">
      <c r="A19" s="58">
        <v>16</v>
      </c>
      <c r="B19" s="133">
        <v>1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1</v>
      </c>
      <c r="AA19" s="133">
        <v>16</v>
      </c>
      <c r="AB19" s="133">
        <v>1.5</v>
      </c>
      <c r="AC19" s="146" t="s">
        <v>187</v>
      </c>
      <c r="AD19" s="147"/>
      <c r="AE19" s="133">
        <v>0.5</v>
      </c>
      <c r="AF19" s="138" t="s">
        <v>86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2</v>
      </c>
      <c r="Y20" s="145">
        <v>1</v>
      </c>
      <c r="Z20" s="135">
        <f t="shared" si="0"/>
        <v>3</v>
      </c>
      <c r="AA20" s="133">
        <v>17</v>
      </c>
      <c r="AB20" s="133">
        <v>2.5</v>
      </c>
      <c r="AC20" s="146" t="s">
        <v>188</v>
      </c>
      <c r="AD20" s="147"/>
      <c r="AE20" s="133">
        <v>1</v>
      </c>
      <c r="AF20" s="138" t="s">
        <v>209</v>
      </c>
    </row>
    <row r="21" spans="1:32" ht="13.5" customHeight="1">
      <c r="A21" s="58">
        <v>18</v>
      </c>
      <c r="B21" s="133">
        <v>0.5</v>
      </c>
      <c r="C21" s="145">
        <v>0.5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0.5</v>
      </c>
      <c r="J21" s="145">
        <v>0.5</v>
      </c>
      <c r="K21" s="145">
        <v>0</v>
      </c>
      <c r="L21" s="145">
        <v>0</v>
      </c>
      <c r="M21" s="145">
        <v>0.5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2.5</v>
      </c>
      <c r="AA21" s="133">
        <v>18</v>
      </c>
      <c r="AB21" s="133">
        <v>1.5</v>
      </c>
      <c r="AC21" s="146" t="s">
        <v>189</v>
      </c>
      <c r="AD21" s="147"/>
      <c r="AE21" s="133">
        <v>0.5</v>
      </c>
      <c r="AF21" s="138" t="s">
        <v>165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0.5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0.5</v>
      </c>
      <c r="L25" s="134">
        <v>0.5</v>
      </c>
      <c r="M25" s="134">
        <v>2.5</v>
      </c>
      <c r="N25" s="134">
        <v>2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6</v>
      </c>
      <c r="AA25" s="133">
        <v>22</v>
      </c>
      <c r="AB25" s="133">
        <v>3.5</v>
      </c>
      <c r="AC25" s="136" t="s">
        <v>190</v>
      </c>
      <c r="AD25" s="137"/>
      <c r="AE25" s="133">
        <v>1.5</v>
      </c>
      <c r="AF25" s="138" t="s">
        <v>210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0.5</v>
      </c>
      <c r="J26" s="134">
        <v>2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2.5</v>
      </c>
      <c r="AA26" s="133">
        <v>23</v>
      </c>
      <c r="AB26" s="133">
        <v>2</v>
      </c>
      <c r="AC26" s="136" t="s">
        <v>191</v>
      </c>
      <c r="AD26" s="137"/>
      <c r="AE26" s="133">
        <v>1.5</v>
      </c>
      <c r="AF26" s="138" t="s">
        <v>211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3.5</v>
      </c>
      <c r="G28" s="134">
        <v>12.5</v>
      </c>
      <c r="H28" s="134">
        <v>0.5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1.5</v>
      </c>
      <c r="R28" s="134">
        <v>0</v>
      </c>
      <c r="S28" s="134">
        <v>0.5</v>
      </c>
      <c r="T28" s="134">
        <v>0</v>
      </c>
      <c r="U28" s="134">
        <v>0</v>
      </c>
      <c r="V28" s="134">
        <v>0</v>
      </c>
      <c r="W28" s="134">
        <v>0</v>
      </c>
      <c r="X28" s="134">
        <v>0.5</v>
      </c>
      <c r="Y28" s="134">
        <v>0</v>
      </c>
      <c r="Z28" s="135">
        <f t="shared" si="0"/>
        <v>19</v>
      </c>
      <c r="AA28" s="133">
        <v>25</v>
      </c>
      <c r="AB28" s="133">
        <v>15</v>
      </c>
      <c r="AC28" s="136" t="s">
        <v>192</v>
      </c>
      <c r="AD28" s="137"/>
      <c r="AE28" s="133">
        <v>4.5</v>
      </c>
      <c r="AF28" s="138" t="s">
        <v>212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1</v>
      </c>
      <c r="H29" s="134">
        <v>1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1</v>
      </c>
      <c r="Y29" s="134">
        <v>0.5</v>
      </c>
      <c r="Z29" s="135">
        <f t="shared" si="0"/>
        <v>3.5</v>
      </c>
      <c r="AA29" s="133">
        <v>26</v>
      </c>
      <c r="AB29" s="133">
        <v>2</v>
      </c>
      <c r="AC29" s="136" t="s">
        <v>193</v>
      </c>
      <c r="AD29" s="137"/>
      <c r="AE29" s="133">
        <v>0.5</v>
      </c>
      <c r="AF29" s="138" t="s">
        <v>144</v>
      </c>
    </row>
    <row r="30" spans="1:32" ht="13.5" customHeight="1">
      <c r="A30" s="58">
        <v>27</v>
      </c>
      <c r="B30" s="133">
        <v>0</v>
      </c>
      <c r="C30" s="134">
        <v>0.5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0.5</v>
      </c>
      <c r="V30" s="134">
        <v>0.5</v>
      </c>
      <c r="W30" s="134">
        <v>0</v>
      </c>
      <c r="X30" s="134">
        <v>0.5</v>
      </c>
      <c r="Y30" s="134">
        <v>0</v>
      </c>
      <c r="Z30" s="135">
        <f t="shared" si="0"/>
        <v>2</v>
      </c>
      <c r="AA30" s="133">
        <v>27</v>
      </c>
      <c r="AB30" s="133">
        <v>0.5</v>
      </c>
      <c r="AC30" s="136" t="s">
        <v>161</v>
      </c>
      <c r="AD30" s="137"/>
      <c r="AE30" s="133">
        <v>0.5</v>
      </c>
      <c r="AF30" s="138" t="s">
        <v>213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0.5</v>
      </c>
      <c r="F31" s="134">
        <v>0</v>
      </c>
      <c r="G31" s="134">
        <v>0.5</v>
      </c>
      <c r="H31" s="134">
        <v>0</v>
      </c>
      <c r="I31" s="134">
        <v>0</v>
      </c>
      <c r="J31" s="134">
        <v>0.5</v>
      </c>
      <c r="K31" s="134">
        <v>0.5</v>
      </c>
      <c r="L31" s="134">
        <v>1.5</v>
      </c>
      <c r="M31" s="134">
        <v>0.5</v>
      </c>
      <c r="N31" s="134">
        <v>0</v>
      </c>
      <c r="O31" s="134">
        <v>0</v>
      </c>
      <c r="P31" s="134">
        <v>0</v>
      </c>
      <c r="Q31" s="134">
        <v>1</v>
      </c>
      <c r="R31" s="134">
        <v>0.5</v>
      </c>
      <c r="S31" s="134">
        <v>0</v>
      </c>
      <c r="T31" s="134">
        <v>0.5</v>
      </c>
      <c r="U31" s="134">
        <v>2</v>
      </c>
      <c r="V31" s="134">
        <v>0.5</v>
      </c>
      <c r="W31" s="134">
        <v>2.5</v>
      </c>
      <c r="X31" s="134">
        <v>0</v>
      </c>
      <c r="Y31" s="134">
        <v>0</v>
      </c>
      <c r="Z31" s="135">
        <f t="shared" si="0"/>
        <v>11</v>
      </c>
      <c r="AA31" s="133">
        <v>28</v>
      </c>
      <c r="AB31" s="133">
        <v>2.5</v>
      </c>
      <c r="AC31" s="136" t="s">
        <v>68</v>
      </c>
      <c r="AD31" s="137"/>
      <c r="AE31" s="133">
        <v>1.5</v>
      </c>
      <c r="AF31" s="138" t="s">
        <v>214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0.5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0.5</v>
      </c>
      <c r="AA32" s="133">
        <v>29</v>
      </c>
      <c r="AB32" s="133">
        <v>0.5</v>
      </c>
      <c r="AC32" s="136" t="s">
        <v>194</v>
      </c>
      <c r="AD32" s="137"/>
      <c r="AE32" s="133">
        <v>0.5</v>
      </c>
      <c r="AF32" s="138" t="s">
        <v>215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0.5</v>
      </c>
      <c r="H33" s="134">
        <v>4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4.5</v>
      </c>
      <c r="AA33" s="133">
        <v>30</v>
      </c>
      <c r="AB33" s="133">
        <v>4.5</v>
      </c>
      <c r="AC33" s="136" t="s">
        <v>195</v>
      </c>
      <c r="AD33" s="137"/>
      <c r="AE33" s="133">
        <v>3</v>
      </c>
      <c r="AF33" s="138" t="s">
        <v>216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1.5</v>
      </c>
      <c r="J34" s="134">
        <v>8.5</v>
      </c>
      <c r="K34" s="134">
        <v>2</v>
      </c>
      <c r="L34" s="134">
        <v>1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13</v>
      </c>
      <c r="AA34" s="133">
        <v>31</v>
      </c>
      <c r="AB34" s="133">
        <v>9.5</v>
      </c>
      <c r="AC34" s="136" t="s">
        <v>196</v>
      </c>
      <c r="AD34" s="137"/>
      <c r="AE34" s="133">
        <v>3.5</v>
      </c>
      <c r="AF34" s="138" t="s">
        <v>217</v>
      </c>
    </row>
    <row r="35" spans="1:32" ht="13.5" customHeight="1">
      <c r="A35" s="46" t="s">
        <v>11</v>
      </c>
      <c r="B35" s="154">
        <f aca="true" t="shared" si="1" ref="B35:K35">IF(COUNT(B4:B34)=0,"   -",SUM(B4:B34))</f>
        <v>24</v>
      </c>
      <c r="C35" s="155">
        <f t="shared" si="1"/>
        <v>13</v>
      </c>
      <c r="D35" s="155">
        <f t="shared" si="1"/>
        <v>10</v>
      </c>
      <c r="E35" s="155">
        <f t="shared" si="1"/>
        <v>12</v>
      </c>
      <c r="F35" s="155">
        <f t="shared" si="1"/>
        <v>15.5</v>
      </c>
      <c r="G35" s="155">
        <f t="shared" si="1"/>
        <v>27</v>
      </c>
      <c r="H35" s="155">
        <f t="shared" si="1"/>
        <v>13</v>
      </c>
      <c r="I35" s="155">
        <f t="shared" si="1"/>
        <v>10.5</v>
      </c>
      <c r="J35" s="155">
        <f t="shared" si="1"/>
        <v>15.5</v>
      </c>
      <c r="K35" s="155">
        <f t="shared" si="1"/>
        <v>5</v>
      </c>
      <c r="L35" s="155">
        <f aca="true" t="shared" si="2" ref="L35:Y35">IF(COUNT(L4:L34)=0,"   -",SUM(L4:L34))</f>
        <v>5</v>
      </c>
      <c r="M35" s="155">
        <f t="shared" si="2"/>
        <v>6.5</v>
      </c>
      <c r="N35" s="155">
        <f t="shared" si="2"/>
        <v>2</v>
      </c>
      <c r="O35" s="155">
        <f t="shared" si="2"/>
        <v>0.5</v>
      </c>
      <c r="P35" s="155">
        <f t="shared" si="2"/>
        <v>1</v>
      </c>
      <c r="Q35" s="155">
        <f t="shared" si="2"/>
        <v>2.5</v>
      </c>
      <c r="R35" s="155">
        <f t="shared" si="2"/>
        <v>1</v>
      </c>
      <c r="S35" s="155">
        <f t="shared" si="2"/>
        <v>1</v>
      </c>
      <c r="T35" s="155">
        <f t="shared" si="2"/>
        <v>0.5</v>
      </c>
      <c r="U35" s="155">
        <f t="shared" si="2"/>
        <v>5.5</v>
      </c>
      <c r="V35" s="155">
        <f t="shared" si="2"/>
        <v>1.5</v>
      </c>
      <c r="W35" s="155">
        <f t="shared" si="2"/>
        <v>3.5</v>
      </c>
      <c r="X35" s="155">
        <f t="shared" si="2"/>
        <v>11</v>
      </c>
      <c r="Y35" s="155">
        <f t="shared" si="2"/>
        <v>5.5</v>
      </c>
      <c r="Z35" s="154">
        <f>SUM(B4:Y34)</f>
        <v>192.5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26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23</v>
      </c>
      <c r="E39" s="50"/>
      <c r="F39" s="50"/>
      <c r="G39" s="55"/>
      <c r="H39" s="56">
        <f>MAX(AB4:AB34)</f>
        <v>15</v>
      </c>
      <c r="I39" s="57">
        <f>MATCH(H39,AB4:AB34,0)</f>
        <v>25</v>
      </c>
      <c r="J39" s="72" t="str">
        <f>INDEX(AC4:AC34,I39,1)</f>
        <v>05:55</v>
      </c>
      <c r="K39" s="50"/>
      <c r="L39" s="50"/>
      <c r="M39" s="55"/>
      <c r="N39" s="56">
        <f>MAX(AE4:AE34)</f>
        <v>5</v>
      </c>
      <c r="O39" s="57">
        <f>MATCH(N39,AE4:AE34,0)</f>
        <v>1</v>
      </c>
      <c r="P39" s="72" t="str">
        <f>INDEX(AF4:AF34,O39,1)</f>
        <v>00:54</v>
      </c>
      <c r="Q39" s="50"/>
      <c r="R39" s="50"/>
      <c r="S39" s="55"/>
      <c r="T39" s="56">
        <f>MAX(Z4:Z34)</f>
        <v>32.5</v>
      </c>
      <c r="U39" s="53">
        <f>MATCH(T39,Z4:Z34,0)</f>
        <v>4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7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2020</v>
      </c>
      <c r="AB1" t="s">
        <v>1</v>
      </c>
      <c r="AC1" s="70">
        <v>8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28.5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28.5</v>
      </c>
      <c r="AA16" s="133">
        <v>13</v>
      </c>
      <c r="AB16" s="133">
        <v>28.5</v>
      </c>
      <c r="AC16" s="146" t="s">
        <v>218</v>
      </c>
      <c r="AD16" s="147"/>
      <c r="AE16" s="133">
        <v>15</v>
      </c>
      <c r="AF16" s="138" t="s">
        <v>222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0.5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0.5</v>
      </c>
      <c r="AA17" s="133">
        <v>14</v>
      </c>
      <c r="AB17" s="133">
        <v>0.5</v>
      </c>
      <c r="AC17" s="146" t="s">
        <v>219</v>
      </c>
      <c r="AD17" s="147"/>
      <c r="AE17" s="133">
        <v>0.5</v>
      </c>
      <c r="AF17" s="138" t="s">
        <v>223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0.5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0.5</v>
      </c>
      <c r="AA19" s="133">
        <v>16</v>
      </c>
      <c r="AB19" s="133">
        <v>0.5</v>
      </c>
      <c r="AC19" s="146" t="s">
        <v>220</v>
      </c>
      <c r="AD19" s="147"/>
      <c r="AE19" s="133">
        <v>0.5</v>
      </c>
      <c r="AF19" s="138" t="s">
        <v>224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0.5</v>
      </c>
      <c r="W34" s="134">
        <v>0.5</v>
      </c>
      <c r="X34" s="134">
        <v>0.5</v>
      </c>
      <c r="Y34" s="134">
        <v>0</v>
      </c>
      <c r="Z34" s="135">
        <f t="shared" si="0"/>
        <v>1.5</v>
      </c>
      <c r="AA34" s="133">
        <v>31</v>
      </c>
      <c r="AB34" s="133">
        <v>1</v>
      </c>
      <c r="AC34" s="136" t="s">
        <v>221</v>
      </c>
      <c r="AD34" s="137"/>
      <c r="AE34" s="133">
        <v>0.5</v>
      </c>
      <c r="AF34" s="138" t="s">
        <v>225</v>
      </c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0</v>
      </c>
      <c r="D35" s="155">
        <f t="shared" si="1"/>
        <v>0</v>
      </c>
      <c r="E35" s="155">
        <f t="shared" si="1"/>
        <v>0</v>
      </c>
      <c r="F35" s="155">
        <f t="shared" si="1"/>
        <v>0</v>
      </c>
      <c r="G35" s="155">
        <f t="shared" si="1"/>
        <v>0</v>
      </c>
      <c r="H35" s="155">
        <f t="shared" si="1"/>
        <v>0.5</v>
      </c>
      <c r="I35" s="155">
        <f t="shared" si="1"/>
        <v>0</v>
      </c>
      <c r="J35" s="155">
        <f t="shared" si="1"/>
        <v>0</v>
      </c>
      <c r="K35" s="155">
        <f t="shared" si="1"/>
        <v>0</v>
      </c>
      <c r="L35" s="155">
        <f aca="true" t="shared" si="2" ref="L35:Y35">IF(COUNT(L4:L34)=0,"   -",SUM(L4:L34))</f>
        <v>0</v>
      </c>
      <c r="M35" s="155">
        <f t="shared" si="2"/>
        <v>0</v>
      </c>
      <c r="N35" s="155">
        <f t="shared" si="2"/>
        <v>0</v>
      </c>
      <c r="O35" s="155">
        <f t="shared" si="2"/>
        <v>0</v>
      </c>
      <c r="P35" s="155">
        <f t="shared" si="2"/>
        <v>0</v>
      </c>
      <c r="Q35" s="155">
        <f t="shared" si="2"/>
        <v>0.5</v>
      </c>
      <c r="R35" s="155">
        <f t="shared" si="2"/>
        <v>0</v>
      </c>
      <c r="S35" s="155">
        <f t="shared" si="2"/>
        <v>28.5</v>
      </c>
      <c r="T35" s="155">
        <f t="shared" si="2"/>
        <v>0</v>
      </c>
      <c r="U35" s="155">
        <f t="shared" si="2"/>
        <v>0</v>
      </c>
      <c r="V35" s="155">
        <f t="shared" si="2"/>
        <v>0.5</v>
      </c>
      <c r="W35" s="155">
        <f t="shared" si="2"/>
        <v>0.5</v>
      </c>
      <c r="X35" s="155">
        <f t="shared" si="2"/>
        <v>0.5</v>
      </c>
      <c r="Y35" s="155">
        <f t="shared" si="2"/>
        <v>0</v>
      </c>
      <c r="Z35" s="154">
        <f>SUM(B4:Y34)</f>
        <v>31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4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2</v>
      </c>
      <c r="E39" s="50"/>
      <c r="F39" s="50"/>
      <c r="G39" s="55"/>
      <c r="H39" s="56">
        <f>MAX(AB4:AB34)</f>
        <v>28.5</v>
      </c>
      <c r="I39" s="57">
        <f>MATCH(H39,AB4:AB34,0)</f>
        <v>13</v>
      </c>
      <c r="J39" s="72" t="str">
        <f>INDEX(AC4:AC34,I39,1)</f>
        <v>18:11</v>
      </c>
      <c r="K39" s="50"/>
      <c r="L39" s="50"/>
      <c r="M39" s="55"/>
      <c r="N39" s="56">
        <f>MAX(AE4:AE34)</f>
        <v>15</v>
      </c>
      <c r="O39" s="57">
        <f>MATCH(N39,AE4:AE34,0)</f>
        <v>13</v>
      </c>
      <c r="P39" s="72" t="str">
        <f>INDEX(AF4:AF34,O39,1)</f>
        <v>17:27</v>
      </c>
      <c r="Q39" s="50"/>
      <c r="R39" s="50"/>
      <c r="S39" s="55"/>
      <c r="T39" s="56">
        <f>MAX(Z4:Z34)</f>
        <v>28.5</v>
      </c>
      <c r="U39" s="53">
        <f>MATCH(T39,Z4:Z34,0)</f>
        <v>13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2020</v>
      </c>
      <c r="AB1" t="s">
        <v>1</v>
      </c>
      <c r="AC1" s="70">
        <v>9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1.5</v>
      </c>
      <c r="D5" s="134">
        <v>0.5</v>
      </c>
      <c r="E5" s="134">
        <v>1</v>
      </c>
      <c r="F5" s="134">
        <v>0.5</v>
      </c>
      <c r="G5" s="134">
        <v>0</v>
      </c>
      <c r="H5" s="134">
        <v>0</v>
      </c>
      <c r="I5" s="134">
        <v>0</v>
      </c>
      <c r="J5" s="134">
        <v>0.5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4</v>
      </c>
      <c r="AA5" s="133">
        <v>2</v>
      </c>
      <c r="AB5" s="133">
        <v>2</v>
      </c>
      <c r="AC5" s="136" t="s">
        <v>54</v>
      </c>
      <c r="AD5" s="137"/>
      <c r="AE5" s="133">
        <v>1</v>
      </c>
      <c r="AF5" s="138" t="s">
        <v>236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0.5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0.5</v>
      </c>
      <c r="AA6" s="133">
        <v>3</v>
      </c>
      <c r="AB6" s="133">
        <v>0.5</v>
      </c>
      <c r="AC6" s="136" t="s">
        <v>226</v>
      </c>
      <c r="AD6" s="137"/>
      <c r="AE6" s="133">
        <v>0.5</v>
      </c>
      <c r="AF6" s="138" t="s">
        <v>237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1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1</v>
      </c>
      <c r="AA10" s="133">
        <v>7</v>
      </c>
      <c r="AB10" s="133">
        <v>1</v>
      </c>
      <c r="AC10" s="136" t="s">
        <v>151</v>
      </c>
      <c r="AD10" s="137"/>
      <c r="AE10" s="133">
        <v>0.5</v>
      </c>
      <c r="AF10" s="138" t="s">
        <v>238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19</v>
      </c>
      <c r="C15" s="145">
        <v>2</v>
      </c>
      <c r="D15" s="145">
        <v>0</v>
      </c>
      <c r="E15" s="145">
        <v>0</v>
      </c>
      <c r="F15" s="145">
        <v>2</v>
      </c>
      <c r="G15" s="145">
        <v>3.5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1</v>
      </c>
      <c r="N15" s="145">
        <v>0.5</v>
      </c>
      <c r="O15" s="145">
        <v>0</v>
      </c>
      <c r="P15" s="145">
        <v>0.5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0.5</v>
      </c>
      <c r="W15" s="145">
        <v>0</v>
      </c>
      <c r="X15" s="145">
        <v>0</v>
      </c>
      <c r="Y15" s="145">
        <v>0</v>
      </c>
      <c r="Z15" s="135">
        <f t="shared" si="0"/>
        <v>29</v>
      </c>
      <c r="AA15" s="133">
        <v>12</v>
      </c>
      <c r="AB15" s="133">
        <v>20</v>
      </c>
      <c r="AC15" s="146" t="s">
        <v>227</v>
      </c>
      <c r="AD15" s="147"/>
      <c r="AE15" s="133">
        <v>9</v>
      </c>
      <c r="AF15" s="138" t="s">
        <v>197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0.5</v>
      </c>
      <c r="C17" s="145">
        <v>0</v>
      </c>
      <c r="D17" s="145">
        <v>0</v>
      </c>
      <c r="E17" s="145">
        <v>0</v>
      </c>
      <c r="F17" s="145">
        <v>0.5</v>
      </c>
      <c r="G17" s="145">
        <v>0.5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1.5</v>
      </c>
      <c r="AA17" s="133">
        <v>14</v>
      </c>
      <c r="AB17" s="133">
        <v>1</v>
      </c>
      <c r="AC17" s="146" t="s">
        <v>228</v>
      </c>
      <c r="AD17" s="147"/>
      <c r="AE17" s="133">
        <v>0.5</v>
      </c>
      <c r="AF17" s="138" t="s">
        <v>239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0.5</v>
      </c>
      <c r="I22" s="145">
        <v>8.5</v>
      </c>
      <c r="J22" s="145">
        <v>0.5</v>
      </c>
      <c r="K22" s="145">
        <v>0</v>
      </c>
      <c r="L22" s="145">
        <v>0</v>
      </c>
      <c r="M22" s="145">
        <v>0</v>
      </c>
      <c r="N22" s="145">
        <v>0</v>
      </c>
      <c r="O22" s="145">
        <v>3</v>
      </c>
      <c r="P22" s="145">
        <v>1</v>
      </c>
      <c r="Q22" s="145">
        <v>0</v>
      </c>
      <c r="R22" s="145">
        <v>0.5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14</v>
      </c>
      <c r="AA22" s="133">
        <v>19</v>
      </c>
      <c r="AB22" s="133">
        <v>9</v>
      </c>
      <c r="AC22" s="146" t="s">
        <v>229</v>
      </c>
      <c r="AD22" s="147"/>
      <c r="AE22" s="133">
        <v>4.5</v>
      </c>
      <c r="AF22" s="138" t="s">
        <v>240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0.5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0.5</v>
      </c>
      <c r="AA23" s="148">
        <v>20</v>
      </c>
      <c r="AB23" s="148">
        <v>0.5</v>
      </c>
      <c r="AC23" s="151" t="s">
        <v>230</v>
      </c>
      <c r="AD23" s="152"/>
      <c r="AE23" s="148">
        <v>0.5</v>
      </c>
      <c r="AF23" s="153" t="s">
        <v>241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0.5</v>
      </c>
      <c r="G24" s="145">
        <v>0.5</v>
      </c>
      <c r="H24" s="145">
        <v>0.5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1.5</v>
      </c>
      <c r="AA24" s="133">
        <v>21</v>
      </c>
      <c r="AB24" s="133">
        <v>0.5</v>
      </c>
      <c r="AC24" s="146" t="s">
        <v>231</v>
      </c>
      <c r="AD24" s="147"/>
      <c r="AE24" s="133">
        <v>0.5</v>
      </c>
      <c r="AF24" s="138" t="s">
        <v>242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0.5</v>
      </c>
      <c r="Y25" s="134">
        <v>0</v>
      </c>
      <c r="Z25" s="135">
        <f t="shared" si="0"/>
        <v>0.5</v>
      </c>
      <c r="AA25" s="133">
        <v>22</v>
      </c>
      <c r="AB25" s="133">
        <v>0.5</v>
      </c>
      <c r="AC25" s="136" t="s">
        <v>232</v>
      </c>
      <c r="AD25" s="137"/>
      <c r="AE25" s="133">
        <v>0.5</v>
      </c>
      <c r="AF25" s="138" t="s">
        <v>243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1</v>
      </c>
      <c r="E26" s="134">
        <v>1.5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0.5</v>
      </c>
      <c r="L26" s="134">
        <v>1.5</v>
      </c>
      <c r="M26" s="134">
        <v>1</v>
      </c>
      <c r="N26" s="134">
        <v>3.5</v>
      </c>
      <c r="O26" s="134">
        <v>1</v>
      </c>
      <c r="P26" s="134">
        <v>4</v>
      </c>
      <c r="Q26" s="134">
        <v>2.5</v>
      </c>
      <c r="R26" s="134">
        <v>1.5</v>
      </c>
      <c r="S26" s="134">
        <v>9.5</v>
      </c>
      <c r="T26" s="134">
        <v>0</v>
      </c>
      <c r="U26" s="134">
        <v>13.5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41</v>
      </c>
      <c r="AA26" s="133">
        <v>23</v>
      </c>
      <c r="AB26" s="133">
        <v>13.5</v>
      </c>
      <c r="AC26" s="136" t="s">
        <v>233</v>
      </c>
      <c r="AD26" s="137"/>
      <c r="AE26" s="133">
        <v>7.5</v>
      </c>
      <c r="AF26" s="138" t="s">
        <v>244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0.5</v>
      </c>
      <c r="G28" s="134">
        <v>2.5</v>
      </c>
      <c r="H28" s="134">
        <v>1.5</v>
      </c>
      <c r="I28" s="134">
        <v>4</v>
      </c>
      <c r="J28" s="134">
        <v>1.5</v>
      </c>
      <c r="K28" s="134">
        <v>1</v>
      </c>
      <c r="L28" s="134">
        <v>1.5</v>
      </c>
      <c r="M28" s="134">
        <v>1</v>
      </c>
      <c r="N28" s="134">
        <v>1</v>
      </c>
      <c r="O28" s="134">
        <v>1</v>
      </c>
      <c r="P28" s="134">
        <v>1</v>
      </c>
      <c r="Q28" s="134">
        <v>0.5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17</v>
      </c>
      <c r="AA28" s="133">
        <v>25</v>
      </c>
      <c r="AB28" s="133">
        <v>4.5</v>
      </c>
      <c r="AC28" s="136" t="s">
        <v>234</v>
      </c>
      <c r="AD28" s="137"/>
      <c r="AE28" s="133">
        <v>1</v>
      </c>
      <c r="AF28" s="138" t="s">
        <v>245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1</v>
      </c>
      <c r="Z29" s="135">
        <f t="shared" si="0"/>
        <v>1</v>
      </c>
      <c r="AA29" s="133">
        <v>26</v>
      </c>
      <c r="AB29" s="133">
        <v>1</v>
      </c>
      <c r="AC29" s="136" t="s">
        <v>52</v>
      </c>
      <c r="AD29" s="137"/>
      <c r="AE29" s="133">
        <v>0.5</v>
      </c>
      <c r="AF29" s="138" t="s">
        <v>52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1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1</v>
      </c>
      <c r="AA30" s="133">
        <v>27</v>
      </c>
      <c r="AB30" s="133">
        <v>1</v>
      </c>
      <c r="AC30" s="136" t="s">
        <v>235</v>
      </c>
      <c r="AD30" s="137"/>
      <c r="AE30" s="133">
        <v>0.5</v>
      </c>
      <c r="AF30" s="138" t="s">
        <v>246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19.5</v>
      </c>
      <c r="C35" s="155">
        <f t="shared" si="1"/>
        <v>3.5</v>
      </c>
      <c r="D35" s="155">
        <f t="shared" si="1"/>
        <v>1.5</v>
      </c>
      <c r="E35" s="155">
        <f t="shared" si="1"/>
        <v>2.5</v>
      </c>
      <c r="F35" s="155">
        <f t="shared" si="1"/>
        <v>4</v>
      </c>
      <c r="G35" s="155">
        <f t="shared" si="1"/>
        <v>7</v>
      </c>
      <c r="H35" s="155">
        <f t="shared" si="1"/>
        <v>2.5</v>
      </c>
      <c r="I35" s="155">
        <f t="shared" si="1"/>
        <v>13</v>
      </c>
      <c r="J35" s="155">
        <f t="shared" si="1"/>
        <v>2.5</v>
      </c>
      <c r="K35" s="155">
        <f t="shared" si="1"/>
        <v>1.5</v>
      </c>
      <c r="L35" s="155">
        <f aca="true" t="shared" si="2" ref="L35:Y35">IF(COUNT(L4:L34)=0,"   -",SUM(L4:L34))</f>
        <v>3</v>
      </c>
      <c r="M35" s="155">
        <f t="shared" si="2"/>
        <v>3.5</v>
      </c>
      <c r="N35" s="155">
        <f t="shared" si="2"/>
        <v>5</v>
      </c>
      <c r="O35" s="155">
        <f t="shared" si="2"/>
        <v>5</v>
      </c>
      <c r="P35" s="155">
        <f t="shared" si="2"/>
        <v>6.5</v>
      </c>
      <c r="Q35" s="155">
        <f t="shared" si="2"/>
        <v>3</v>
      </c>
      <c r="R35" s="155">
        <f t="shared" si="2"/>
        <v>3</v>
      </c>
      <c r="S35" s="155">
        <f t="shared" si="2"/>
        <v>9.5</v>
      </c>
      <c r="T35" s="155">
        <f t="shared" si="2"/>
        <v>0</v>
      </c>
      <c r="U35" s="155">
        <f t="shared" si="2"/>
        <v>14.5</v>
      </c>
      <c r="V35" s="155">
        <f t="shared" si="2"/>
        <v>0.5</v>
      </c>
      <c r="W35" s="155">
        <f t="shared" si="2"/>
        <v>0</v>
      </c>
      <c r="X35" s="155">
        <f t="shared" si="2"/>
        <v>0.5</v>
      </c>
      <c r="Y35" s="155">
        <f t="shared" si="2"/>
        <v>1</v>
      </c>
      <c r="Z35" s="154">
        <f>SUM(B4:Y34)</f>
        <v>112.5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13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10</v>
      </c>
      <c r="E39" s="50"/>
      <c r="F39" s="50"/>
      <c r="G39" s="55"/>
      <c r="H39" s="56">
        <f>MAX(AB4:AB34)</f>
        <v>20</v>
      </c>
      <c r="I39" s="57">
        <f>MATCH(H39,AB4:AB34,0)</f>
        <v>12</v>
      </c>
      <c r="J39" s="72" t="str">
        <f>INDEX(AC4:AC34,I39,1)</f>
        <v>01:19</v>
      </c>
      <c r="K39" s="50"/>
      <c r="L39" s="50"/>
      <c r="M39" s="55"/>
      <c r="N39" s="56">
        <f>MAX(AE4:AE34)</f>
        <v>9</v>
      </c>
      <c r="O39" s="57">
        <f>MATCH(N39,AE4:AE34,0)</f>
        <v>12</v>
      </c>
      <c r="P39" s="72" t="str">
        <f>INDEX(AF4:AF34,O39,1)</f>
        <v>00:54</v>
      </c>
      <c r="Q39" s="50"/>
      <c r="R39" s="50"/>
      <c r="S39" s="55"/>
      <c r="T39" s="56">
        <f>MAX(Z4:Z34)</f>
        <v>41</v>
      </c>
      <c r="U39" s="53">
        <f>MATCH(T39,Z4:Z34,0)</f>
        <v>23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2013-01-01T01:57:29Z</cp:lastPrinted>
  <dcterms:created xsi:type="dcterms:W3CDTF">1997-02-12T02:57:52Z</dcterms:created>
  <dcterms:modified xsi:type="dcterms:W3CDTF">2021-01-07T07:39:53Z</dcterms:modified>
  <cp:category/>
  <cp:version/>
  <cp:contentType/>
  <cp:contentStatus/>
</cp:coreProperties>
</file>