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10380" tabRatio="748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気温" sheetId="13" r:id="rId13"/>
    <sheet name="最高気温" sheetId="14" r:id="rId14"/>
    <sheet name="最低気温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'2月'!$AA$2:$AC$33</definedName>
    <definedName name="c_max" localSheetId="2">'3月'!$AA$2:$AC$33</definedName>
    <definedName name="c_max" localSheetId="3">'4月'!$AA$2:$AC$33</definedName>
    <definedName name="c_max" localSheetId="4">'5月'!$AA$2:$AC$33</definedName>
    <definedName name="c_max" localSheetId="5">'6月'!$AA$2:$AC$33</definedName>
    <definedName name="c_max" localSheetId="6">'7月'!$AA$2:$AC$33</definedName>
    <definedName name="c_max" localSheetId="7">'8月'!$AA$2:$AC$33</definedName>
    <definedName name="c_max" localSheetId="8">'9月'!$AA$2:$AC$33</definedName>
    <definedName name="c_max">'1月'!$AA$2:$AC$33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'2月'!$AC$2:$AE$33</definedName>
    <definedName name="c_min" localSheetId="2">'3月'!$AC$2:$AE$33</definedName>
    <definedName name="c_min" localSheetId="3">'4月'!$AC$2:$AE$33</definedName>
    <definedName name="c_min" localSheetId="4">'5月'!$AC$2:$AE$33</definedName>
    <definedName name="c_min" localSheetId="5">'6月'!$AC$2:$AE$33</definedName>
    <definedName name="c_min" localSheetId="6">'7月'!$AC$2:$AE$33</definedName>
    <definedName name="c_min" localSheetId="7">'8月'!$AC$2:$AE$33</definedName>
    <definedName name="c_min" localSheetId="8">'9月'!$AC$2:$AE$33</definedName>
    <definedName name="c_min">'1月'!$AC$2:$AE$33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>'1月'!$B$3:$Y$33</definedName>
    <definedName name="EXTRACT" localSheetId="9">'10月'!$H$45:$I$45</definedName>
    <definedName name="EXTRACT" localSheetId="10">'11月'!$H$45:$I$45</definedName>
    <definedName name="EXTRACT" localSheetId="11">'12月'!$H$45:$I$45</definedName>
    <definedName name="EXTRACT" localSheetId="0">'1月'!$H$45:$I$45</definedName>
    <definedName name="EXTRACT" localSheetId="1">'2月'!$H$45:$I$45</definedName>
    <definedName name="EXTRACT" localSheetId="2">'3月'!$H$45:$I$45</definedName>
    <definedName name="EXTRACT" localSheetId="3">'4月'!$H$45:$I$45</definedName>
    <definedName name="EXTRACT" localSheetId="4">'5月'!$H$45:$I$45</definedName>
    <definedName name="EXTRACT" localSheetId="5">'6月'!$H$45:$I$45</definedName>
    <definedName name="EXTRACT" localSheetId="6">'7月'!$H$45:$I$45</definedName>
    <definedName name="EXTRACT" localSheetId="7">'8月'!$H$45:$I$45</definedName>
    <definedName name="EXTRACT" localSheetId="8">'9月'!$H$45:$I$45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'10月'!$A$1:$AF$48</definedName>
    <definedName name="_xlnm.Print_Area" localSheetId="10">'11月'!$A$1:$AF$48</definedName>
    <definedName name="_xlnm.Print_Area" localSheetId="11">'12月'!$A$1:$AF$48</definedName>
    <definedName name="_xlnm.Print_Area" localSheetId="0">'1月'!$A$1:$AF$48</definedName>
    <definedName name="_xlnm.Print_Area" localSheetId="1">'2月'!$A$1:$AF$48</definedName>
    <definedName name="_xlnm.Print_Area" localSheetId="2">'3月'!$A$1:$AF$48</definedName>
    <definedName name="_xlnm.Print_Area" localSheetId="3">'4月'!$A$1:$AF$48</definedName>
    <definedName name="_xlnm.Print_Area" localSheetId="4">'5月'!$A$1:$AF$48</definedName>
    <definedName name="_xlnm.Print_Area" localSheetId="5">'6月'!$A$1:$AF$48</definedName>
    <definedName name="_xlnm.Print_Area" localSheetId="6">'7月'!$A$1:$AF$48</definedName>
    <definedName name="_xlnm.Print_Area" localSheetId="7">'8月'!$A$1:$AF$48</definedName>
    <definedName name="_xlnm.Print_Area" localSheetId="8">'9月'!$A$1:$AF$48</definedName>
    <definedName name="_xlnm.Print_Area" localSheetId="13">'最高気温'!$A$1:$M$44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'2月'!$AA$3:$AA$33</definedName>
    <definedName name="最高" localSheetId="2">'3月'!$AA$3:$AA$33</definedName>
    <definedName name="最高" localSheetId="3">'4月'!$AA$3:$AA$33</definedName>
    <definedName name="最高" localSheetId="4">'5月'!$AA$3:$AA$33</definedName>
    <definedName name="最高" localSheetId="5">'6月'!$AA$3:$AA$33</definedName>
    <definedName name="最高" localSheetId="6">'7月'!$AA$3:$AA$33</definedName>
    <definedName name="最高" localSheetId="7">'8月'!$AA$3:$AA$33</definedName>
    <definedName name="最高" localSheetId="8">'9月'!$AA$3:$AA$33</definedName>
    <definedName name="最高">'1月'!$AA$3:$AA$33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'2月'!$AD$3:$AD$33</definedName>
    <definedName name="最低" localSheetId="2">'3月'!$AD$3:$AD$33</definedName>
    <definedName name="最低" localSheetId="3">'4月'!$AD$3:$AD$33</definedName>
    <definedName name="最低" localSheetId="4">'5月'!$AD$3:$AD$33</definedName>
    <definedName name="最低" localSheetId="5">'6月'!$AD$3:$AD$33</definedName>
    <definedName name="最低" localSheetId="6">'7月'!$AD$3:$AD$33</definedName>
    <definedName name="最低" localSheetId="7">'8月'!$AD$3:$AD$33</definedName>
    <definedName name="最低" localSheetId="8">'9月'!$AD$3:$AD$33</definedName>
    <definedName name="最低">'1月'!$AD$3:$AD$33</definedName>
    <definedName name="条件最高" localSheetId="9">'10月'!#REF!</definedName>
    <definedName name="条件最高" localSheetId="10">'11月'!#REF!</definedName>
    <definedName name="条件最高" localSheetId="11">'12月'!#REF!</definedName>
    <definedName name="条件最高" localSheetId="1">'2月'!#REF!</definedName>
    <definedName name="条件最高" localSheetId="2">'3月'!#REF!</definedName>
    <definedName name="条件最高" localSheetId="3">'4月'!#REF!</definedName>
    <definedName name="条件最高" localSheetId="4">'5月'!#REF!</definedName>
    <definedName name="条件最高" localSheetId="5">'6月'!#REF!</definedName>
    <definedName name="条件最高" localSheetId="6">'7月'!#REF!</definedName>
    <definedName name="条件最高" localSheetId="7">'8月'!#REF!</definedName>
    <definedName name="条件最高" localSheetId="8">'9月'!#REF!</definedName>
    <definedName name="条件最高">'1月'!#REF!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 refMode="R1C1"/>
</workbook>
</file>

<file path=xl/sharedStrings.xml><?xml version="1.0" encoding="utf-8"?>
<sst xmlns="http://schemas.openxmlformats.org/spreadsheetml/2006/main" count="511" uniqueCount="57">
  <si>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</si>
  <si>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</si>
  <si>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</si>
  <si>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</si>
  <si>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</si>
  <si>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</si>
  <si>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</si>
  <si>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</si>
  <si>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</si>
  <si>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</si>
  <si>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</si>
  <si>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</si>
  <si>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</si>
  <si>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</si>
  <si>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</si>
  <si>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</si>
  <si>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</si>
  <si>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</si>
  <si>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</si>
  <si>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</si>
  <si>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</si>
  <si>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（３）平均気温(℃)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</si>
  <si>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</si>
  <si>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</si>
  <si>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</si>
  <si>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</si>
  <si>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</si>
  <si>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</si>
  <si>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</si>
  <si>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</si>
  <si>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</si>
  <si>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</si>
  <si>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</si>
  <si>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</si>
  <si>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</si>
  <si>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</si>
  <si>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</si>
  <si>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</si>
  <si>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</si>
  <si>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（４）最高気温（℃）</t>
  </si>
  <si>
    <t xml:space="preserve"> 0℃未満</t>
  </si>
  <si>
    <t>25℃以上</t>
  </si>
  <si>
    <t>30℃以上</t>
  </si>
  <si>
    <t>条件１</t>
  </si>
  <si>
    <t>条件２</t>
  </si>
  <si>
    <t>条件３</t>
  </si>
  <si>
    <t/>
  </si>
  <si>
    <t>（５）最低気温（℃）</t>
  </si>
  <si>
    <t>月最高</t>
  </si>
  <si>
    <t>月最低</t>
  </si>
  <si>
    <t>&lt;0</t>
  </si>
  <si>
    <t>&lt;0</t>
  </si>
  <si>
    <t>&gt;=25</t>
  </si>
  <si>
    <t>&gt;=25</t>
  </si>
  <si>
    <t>&gt;=30</t>
  </si>
  <si>
    <t>&gt;=30</t>
  </si>
  <si>
    <t>/////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</si>
</sst>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</numFmts>
  <fonts count="40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name val="PosterBodoni It BT"/>
      <family val="1"/>
    </font>
    <font>
      <sz val="6"/>
      <name val="ＭＳ Ｐ明朝"/>
      <family val="1"/>
    </font>
    <font>
      <b/>
      <sz val="9"/>
      <color indexed="9"/>
      <name val="Times New Roman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9"/>
      <name val="ＭＳ Ｐゴシック"/>
      <family val="3"/>
    </font>
    <font>
      <sz val="10"/>
      <color indexed="10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8"/>
      <color indexed="9"/>
      <name val="ＭＳ 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15" borderId="1" applyNumberFormat="0" applyAlignment="0" applyProtection="0"/>
    <xf numFmtId="0" fontId="27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28" fillId="0" borderId="3" applyNumberFormat="0" applyFill="0" applyAlignment="0" applyProtection="0"/>
    <xf numFmtId="0" fontId="29" fillId="16" borderId="0" applyNumberFormat="0" applyBorder="0" applyAlignment="0" applyProtection="0"/>
    <xf numFmtId="0" fontId="30" fillId="17" borderId="4" applyNumberFormat="0" applyAlignment="0" applyProtection="0"/>
    <xf numFmtId="0" fontId="2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17" borderId="9" applyNumberFormat="0" applyAlignment="0" applyProtection="0"/>
    <xf numFmtId="0" fontId="3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7" fillId="7" borderId="4" applyNumberFormat="0" applyAlignment="0" applyProtection="0"/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38" fillId="6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Border="1" applyAlignment="1">
      <alignment/>
    </xf>
    <xf numFmtId="176" fontId="9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>
      <alignment/>
      <protection/>
    </xf>
    <xf numFmtId="176" fontId="0" fillId="0" borderId="0" xfId="62" applyFont="1">
      <alignment/>
      <protection/>
    </xf>
    <xf numFmtId="176" fontId="0" fillId="0" borderId="10" xfId="62" applyFont="1" applyBorder="1" applyAlignment="1" applyProtection="1">
      <alignment horizontal="right"/>
      <protection/>
    </xf>
    <xf numFmtId="176" fontId="0" fillId="0" borderId="10" xfId="62" applyFont="1" applyBorder="1" applyProtection="1">
      <alignment/>
      <protection/>
    </xf>
    <xf numFmtId="176" fontId="0" fillId="0" borderId="11" xfId="62" applyFont="1" applyBorder="1" applyProtection="1">
      <alignment/>
      <protection/>
    </xf>
    <xf numFmtId="176" fontId="0" fillId="0" borderId="12" xfId="62" applyFont="1" applyBorder="1" applyProtection="1">
      <alignment/>
      <protection/>
    </xf>
    <xf numFmtId="176" fontId="0" fillId="0" borderId="13" xfId="62" applyFont="1" applyBorder="1">
      <alignment/>
      <protection/>
    </xf>
    <xf numFmtId="176" fontId="6" fillId="0" borderId="13" xfId="62" applyFont="1" applyBorder="1" applyAlignment="1" applyProtection="1">
      <alignment horizontal="center"/>
      <protection/>
    </xf>
    <xf numFmtId="176" fontId="6" fillId="0" borderId="14" xfId="62" applyFont="1" applyBorder="1" applyAlignment="1" applyProtection="1">
      <alignment horizontal="center"/>
      <protection/>
    </xf>
    <xf numFmtId="176" fontId="6" fillId="0" borderId="15" xfId="62" applyFont="1" applyBorder="1" applyAlignment="1" applyProtection="1">
      <alignment horizontal="center"/>
      <protection/>
    </xf>
    <xf numFmtId="176" fontId="0" fillId="0" borderId="16" xfId="62" applyFont="1" applyBorder="1" applyAlignment="1" applyProtection="1">
      <alignment horizontal="left"/>
      <protection/>
    </xf>
    <xf numFmtId="176" fontId="0" fillId="0" borderId="16" xfId="62" applyFont="1" applyBorder="1">
      <alignment/>
      <protection/>
    </xf>
    <xf numFmtId="176" fontId="0" fillId="0" borderId="17" xfId="62" applyFont="1" applyBorder="1">
      <alignment/>
      <protection/>
    </xf>
    <xf numFmtId="176" fontId="0" fillId="0" borderId="18" xfId="62" applyFont="1" applyBorder="1">
      <alignment/>
      <protection/>
    </xf>
    <xf numFmtId="0" fontId="0" fillId="0" borderId="19" xfId="62" applyNumberFormat="1" applyFont="1" applyBorder="1" applyProtection="1">
      <alignment/>
      <protection/>
    </xf>
    <xf numFmtId="176" fontId="10" fillId="0" borderId="19" xfId="62" applyNumberFormat="1" applyFont="1" applyBorder="1" applyProtection="1">
      <alignment/>
      <protection/>
    </xf>
    <xf numFmtId="176" fontId="10" fillId="0" borderId="20" xfId="62" applyNumberFormat="1" applyFont="1" applyBorder="1" applyProtection="1">
      <alignment/>
      <protection/>
    </xf>
    <xf numFmtId="176" fontId="10" fillId="0" borderId="21" xfId="62" applyNumberFormat="1" applyFont="1" applyBorder="1" applyProtection="1">
      <alignment/>
      <protection/>
    </xf>
    <xf numFmtId="0" fontId="0" fillId="0" borderId="22" xfId="62" applyNumberFormat="1" applyFont="1" applyBorder="1" applyProtection="1">
      <alignment/>
      <protection/>
    </xf>
    <xf numFmtId="176" fontId="10" fillId="0" borderId="22" xfId="62" applyNumberFormat="1" applyFont="1" applyBorder="1" applyProtection="1">
      <alignment/>
      <protection/>
    </xf>
    <xf numFmtId="176" fontId="10" fillId="0" borderId="23" xfId="62" applyNumberFormat="1" applyFont="1" applyBorder="1" applyProtection="1">
      <alignment/>
      <protection/>
    </xf>
    <xf numFmtId="176" fontId="10" fillId="0" borderId="24" xfId="62" applyNumberFormat="1" applyFont="1" applyBorder="1" applyProtection="1">
      <alignment/>
      <protection/>
    </xf>
    <xf numFmtId="0" fontId="0" fillId="0" borderId="25" xfId="62" applyNumberFormat="1" applyFont="1" applyBorder="1" applyProtection="1">
      <alignment/>
      <protection/>
    </xf>
    <xf numFmtId="176" fontId="10" fillId="0" borderId="25" xfId="62" applyNumberFormat="1" applyFont="1" applyBorder="1" applyProtection="1">
      <alignment/>
      <protection/>
    </xf>
    <xf numFmtId="176" fontId="10" fillId="0" borderId="26" xfId="62" applyNumberFormat="1" applyFont="1" applyBorder="1" applyProtection="1">
      <alignment/>
      <protection/>
    </xf>
    <xf numFmtId="176" fontId="10" fillId="0" borderId="27" xfId="62" applyNumberFormat="1" applyFont="1" applyBorder="1" applyProtection="1">
      <alignment/>
      <protection/>
    </xf>
    <xf numFmtId="0" fontId="0" fillId="0" borderId="28" xfId="62" applyNumberFormat="1" applyFont="1" applyBorder="1" applyProtection="1">
      <alignment/>
      <protection/>
    </xf>
    <xf numFmtId="176" fontId="10" fillId="0" borderId="28" xfId="62" applyNumberFormat="1" applyFont="1" applyBorder="1" applyProtection="1">
      <alignment/>
      <protection/>
    </xf>
    <xf numFmtId="176" fontId="10" fillId="0" borderId="29" xfId="62" applyNumberFormat="1" applyFont="1" applyBorder="1" applyProtection="1">
      <alignment/>
      <protection/>
    </xf>
    <xf numFmtId="176" fontId="10" fillId="0" borderId="30" xfId="62" applyNumberFormat="1" applyFont="1" applyBorder="1" applyProtection="1">
      <alignment/>
      <protection/>
    </xf>
    <xf numFmtId="176" fontId="0" fillId="0" borderId="19" xfId="62" applyFont="1" applyBorder="1" applyAlignment="1" applyProtection="1">
      <alignment horizontal="distributed"/>
      <protection/>
    </xf>
    <xf numFmtId="176" fontId="10" fillId="0" borderId="19" xfId="62" applyFont="1" applyBorder="1" applyProtection="1">
      <alignment/>
      <protection/>
    </xf>
    <xf numFmtId="176" fontId="10" fillId="0" borderId="20" xfId="62" applyFont="1" applyBorder="1" applyProtection="1">
      <alignment/>
      <protection/>
    </xf>
    <xf numFmtId="176" fontId="10" fillId="0" borderId="21" xfId="62" applyFont="1" applyBorder="1" applyProtection="1">
      <alignment/>
      <protection/>
    </xf>
    <xf numFmtId="176" fontId="0" fillId="0" borderId="22" xfId="62" applyFont="1" applyBorder="1" applyAlignment="1" applyProtection="1">
      <alignment horizontal="distributed"/>
      <protection/>
    </xf>
    <xf numFmtId="176" fontId="10" fillId="0" borderId="22" xfId="62" applyFont="1" applyBorder="1" applyProtection="1">
      <alignment/>
      <protection/>
    </xf>
    <xf numFmtId="176" fontId="10" fillId="0" borderId="23" xfId="62" applyFont="1" applyBorder="1" applyProtection="1">
      <alignment/>
      <protection/>
    </xf>
    <xf numFmtId="176" fontId="10" fillId="0" borderId="24" xfId="62" applyFont="1" applyBorder="1" applyProtection="1">
      <alignment/>
      <protection/>
    </xf>
    <xf numFmtId="176" fontId="0" fillId="0" borderId="25" xfId="62" applyFont="1" applyBorder="1" applyAlignment="1" applyProtection="1">
      <alignment horizontal="distributed"/>
      <protection/>
    </xf>
    <xf numFmtId="176" fontId="10" fillId="0" borderId="25" xfId="62" applyFont="1" applyBorder="1" applyProtection="1">
      <alignment/>
      <protection/>
    </xf>
    <xf numFmtId="176" fontId="10" fillId="0" borderId="26" xfId="62" applyFont="1" applyBorder="1" applyProtection="1">
      <alignment/>
      <protection/>
    </xf>
    <xf numFmtId="176" fontId="10" fillId="0" borderId="27" xfId="62" applyFont="1" applyBorder="1" applyProtection="1">
      <alignment/>
      <protection/>
    </xf>
    <xf numFmtId="176" fontId="9" fillId="0" borderId="0" xfId="60" applyFont="1" applyBorder="1" applyAlignment="1" quotePrefix="1">
      <alignment horizontal="left"/>
      <protection/>
    </xf>
    <xf numFmtId="176" fontId="0" fillId="0" borderId="0" xfId="60" applyFont="1" applyBorder="1" applyAlignment="1" applyProtection="1">
      <alignment horizontal="left"/>
      <protection/>
    </xf>
    <xf numFmtId="176" fontId="0" fillId="0" borderId="0" xfId="60" applyFont="1" applyBorder="1" applyAlignment="1">
      <alignment horizontal="left"/>
      <protection/>
    </xf>
    <xf numFmtId="176" fontId="0" fillId="0" borderId="0" xfId="60" applyBorder="1">
      <alignment/>
      <protection/>
    </xf>
    <xf numFmtId="176" fontId="0" fillId="0" borderId="0" xfId="60">
      <alignment/>
      <protection/>
    </xf>
    <xf numFmtId="176" fontId="0" fillId="0" borderId="10" xfId="60" applyBorder="1" applyAlignment="1" applyProtection="1">
      <alignment horizontal="right"/>
      <protection/>
    </xf>
    <xf numFmtId="176" fontId="0" fillId="0" borderId="10" xfId="60" applyBorder="1" applyProtection="1">
      <alignment/>
      <protection/>
    </xf>
    <xf numFmtId="176" fontId="0" fillId="0" borderId="11" xfId="60" applyBorder="1" applyProtection="1">
      <alignment/>
      <protection/>
    </xf>
    <xf numFmtId="176" fontId="0" fillId="0" borderId="12" xfId="60" applyBorder="1" applyProtection="1">
      <alignment/>
      <protection/>
    </xf>
    <xf numFmtId="176" fontId="0" fillId="0" borderId="13" xfId="60" applyBorder="1">
      <alignment/>
      <protection/>
    </xf>
    <xf numFmtId="176" fontId="6" fillId="0" borderId="13" xfId="60" applyFont="1" applyBorder="1" applyAlignment="1" applyProtection="1">
      <alignment horizontal="center"/>
      <protection/>
    </xf>
    <xf numFmtId="176" fontId="6" fillId="0" borderId="14" xfId="60" applyFont="1" applyBorder="1" applyAlignment="1" applyProtection="1">
      <alignment horizontal="center"/>
      <protection/>
    </xf>
    <xf numFmtId="176" fontId="6" fillId="0" borderId="15" xfId="60" applyFont="1" applyBorder="1" applyAlignment="1" applyProtection="1">
      <alignment horizontal="center"/>
      <protection/>
    </xf>
    <xf numFmtId="176" fontId="0" fillId="0" borderId="16" xfId="60" applyBorder="1" applyAlignment="1" applyProtection="1">
      <alignment horizontal="left"/>
      <protection/>
    </xf>
    <xf numFmtId="176" fontId="0" fillId="0" borderId="16" xfId="60" applyBorder="1">
      <alignment/>
      <protection/>
    </xf>
    <xf numFmtId="176" fontId="0" fillId="0" borderId="17" xfId="60" applyBorder="1">
      <alignment/>
      <protection/>
    </xf>
    <xf numFmtId="176" fontId="0" fillId="0" borderId="18" xfId="60" applyBorder="1">
      <alignment/>
      <protection/>
    </xf>
    <xf numFmtId="0" fontId="0" fillId="0" borderId="19" xfId="60" applyNumberFormat="1" applyBorder="1" applyProtection="1">
      <alignment/>
      <protection/>
    </xf>
    <xf numFmtId="176" fontId="11" fillId="0" borderId="19" xfId="60" applyNumberFormat="1" applyFont="1" applyBorder="1" applyProtection="1">
      <alignment/>
      <protection/>
    </xf>
    <xf numFmtId="176" fontId="11" fillId="0" borderId="20" xfId="60" applyNumberFormat="1" applyFont="1" applyBorder="1" applyProtection="1">
      <alignment/>
      <protection/>
    </xf>
    <xf numFmtId="176" fontId="11" fillId="0" borderId="21" xfId="60" applyNumberFormat="1" applyFont="1" applyBorder="1" applyProtection="1">
      <alignment/>
      <protection/>
    </xf>
    <xf numFmtId="0" fontId="0" fillId="0" borderId="22" xfId="60" applyNumberFormat="1" applyBorder="1" applyProtection="1">
      <alignment/>
      <protection/>
    </xf>
    <xf numFmtId="176" fontId="11" fillId="0" borderId="22" xfId="60" applyNumberFormat="1" applyFont="1" applyBorder="1" applyProtection="1">
      <alignment/>
      <protection/>
    </xf>
    <xf numFmtId="176" fontId="11" fillId="0" borderId="23" xfId="60" applyNumberFormat="1" applyFont="1" applyBorder="1" applyProtection="1">
      <alignment/>
      <protection/>
    </xf>
    <xf numFmtId="176" fontId="11" fillId="0" borderId="24" xfId="60" applyNumberFormat="1" applyFont="1" applyBorder="1" applyProtection="1">
      <alignment/>
      <protection/>
    </xf>
    <xf numFmtId="0" fontId="0" fillId="0" borderId="25" xfId="60" applyNumberFormat="1" applyBorder="1" applyProtection="1">
      <alignment/>
      <protection/>
    </xf>
    <xf numFmtId="176" fontId="11" fillId="0" borderId="25" xfId="60" applyNumberFormat="1" applyFont="1" applyBorder="1" applyProtection="1">
      <alignment/>
      <protection/>
    </xf>
    <xf numFmtId="176" fontId="11" fillId="0" borderId="26" xfId="60" applyNumberFormat="1" applyFont="1" applyBorder="1" applyProtection="1">
      <alignment/>
      <protection/>
    </xf>
    <xf numFmtId="176" fontId="11" fillId="0" borderId="27" xfId="60" applyNumberFormat="1" applyFont="1" applyBorder="1" applyProtection="1">
      <alignment/>
      <protection/>
    </xf>
    <xf numFmtId="0" fontId="0" fillId="0" borderId="28" xfId="60" applyNumberFormat="1" applyBorder="1" applyProtection="1">
      <alignment/>
      <protection/>
    </xf>
    <xf numFmtId="176" fontId="11" fillId="0" borderId="28" xfId="60" applyNumberFormat="1" applyFont="1" applyBorder="1" applyProtection="1">
      <alignment/>
      <protection/>
    </xf>
    <xf numFmtId="176" fontId="11" fillId="0" borderId="29" xfId="60" applyNumberFormat="1" applyFont="1" applyBorder="1" applyProtection="1">
      <alignment/>
      <protection/>
    </xf>
    <xf numFmtId="176" fontId="11" fillId="0" borderId="30" xfId="60" applyNumberFormat="1" applyFont="1" applyBorder="1" applyProtection="1">
      <alignment/>
      <protection/>
    </xf>
    <xf numFmtId="2" fontId="0" fillId="0" borderId="0" xfId="60" applyNumberFormat="1" applyBorder="1" applyProtection="1">
      <alignment/>
      <protection/>
    </xf>
    <xf numFmtId="176" fontId="11" fillId="0" borderId="19" xfId="60" applyFont="1" applyBorder="1" applyProtection="1">
      <alignment/>
      <protection/>
    </xf>
    <xf numFmtId="176" fontId="11" fillId="0" borderId="20" xfId="60" applyFont="1" applyBorder="1" applyProtection="1">
      <alignment/>
      <protection/>
    </xf>
    <xf numFmtId="176" fontId="11" fillId="0" borderId="21" xfId="60" applyFont="1" applyBorder="1" applyProtection="1">
      <alignment/>
      <protection/>
    </xf>
    <xf numFmtId="176" fontId="11" fillId="0" borderId="22" xfId="60" applyFont="1" applyBorder="1" applyProtection="1">
      <alignment/>
      <protection/>
    </xf>
    <xf numFmtId="176" fontId="11" fillId="0" borderId="23" xfId="60" applyFont="1" applyBorder="1" applyProtection="1">
      <alignment/>
      <protection/>
    </xf>
    <xf numFmtId="176" fontId="11" fillId="0" borderId="24" xfId="60" applyFont="1" applyBorder="1" applyProtection="1">
      <alignment/>
      <protection/>
    </xf>
    <xf numFmtId="176" fontId="11" fillId="0" borderId="25" xfId="60" applyFont="1" applyBorder="1" applyProtection="1">
      <alignment/>
      <protection/>
    </xf>
    <xf numFmtId="176" fontId="11" fillId="0" borderId="26" xfId="60" applyFont="1" applyBorder="1" applyProtection="1">
      <alignment/>
      <protection/>
    </xf>
    <xf numFmtId="176" fontId="11" fillId="0" borderId="27" xfId="60" applyFont="1" applyBorder="1" applyProtection="1">
      <alignment/>
      <protection/>
    </xf>
    <xf numFmtId="1" fontId="0" fillId="0" borderId="13" xfId="60" applyNumberFormat="1" applyBorder="1" applyProtection="1">
      <alignment/>
      <protection/>
    </xf>
    <xf numFmtId="1" fontId="0" fillId="0" borderId="14" xfId="60" applyNumberFormat="1" applyBorder="1" applyProtection="1">
      <alignment/>
      <protection/>
    </xf>
    <xf numFmtId="1" fontId="0" fillId="0" borderId="15" xfId="60" applyNumberFormat="1" applyBorder="1" applyProtection="1">
      <alignment/>
      <protection/>
    </xf>
    <xf numFmtId="1" fontId="0" fillId="0" borderId="28" xfId="60" applyNumberFormat="1" applyBorder="1" applyProtection="1">
      <alignment/>
      <protection/>
    </xf>
    <xf numFmtId="1" fontId="0" fillId="0" borderId="29" xfId="60" applyNumberFormat="1" applyBorder="1" applyProtection="1">
      <alignment/>
      <protection/>
    </xf>
    <xf numFmtId="1" fontId="0" fillId="0" borderId="30" xfId="60" applyNumberFormat="1" applyBorder="1" applyProtection="1">
      <alignment/>
      <protection/>
    </xf>
    <xf numFmtId="1" fontId="0" fillId="0" borderId="25" xfId="60" applyNumberFormat="1" applyBorder="1" applyProtection="1">
      <alignment/>
      <protection/>
    </xf>
    <xf numFmtId="1" fontId="0" fillId="0" borderId="26" xfId="60" applyNumberFormat="1" applyBorder="1" applyProtection="1">
      <alignment/>
      <protection/>
    </xf>
    <xf numFmtId="1" fontId="0" fillId="0" borderId="27" xfId="60" applyNumberFormat="1" applyBorder="1" applyProtection="1">
      <alignment/>
      <protection/>
    </xf>
    <xf numFmtId="176" fontId="0" fillId="0" borderId="0" xfId="60" applyAlignment="1" applyProtection="1">
      <alignment horizontal="left"/>
      <protection/>
    </xf>
    <xf numFmtId="176" fontId="0" fillId="0" borderId="0" xfId="60" applyAlignment="1" applyProtection="1">
      <alignment horizontal="right"/>
      <protection/>
    </xf>
    <xf numFmtId="176" fontId="0" fillId="0" borderId="0" xfId="60" applyProtection="1">
      <alignment/>
      <protection/>
    </xf>
    <xf numFmtId="176" fontId="9" fillId="0" borderId="0" xfId="61" applyFont="1" applyBorder="1" applyAlignment="1" quotePrefix="1">
      <alignment horizontal="left"/>
      <protection/>
    </xf>
    <xf numFmtId="176" fontId="0" fillId="0" borderId="0" xfId="61" applyFont="1" applyBorder="1" applyAlignment="1" applyProtection="1">
      <alignment horizontal="left"/>
      <protection/>
    </xf>
    <xf numFmtId="176" fontId="0" fillId="0" borderId="0" xfId="61" applyFont="1" applyBorder="1" applyAlignment="1">
      <alignment horizontal="left"/>
      <protection/>
    </xf>
    <xf numFmtId="176" fontId="0" fillId="0" borderId="0" xfId="61" applyBorder="1">
      <alignment/>
      <protection/>
    </xf>
    <xf numFmtId="176" fontId="0" fillId="0" borderId="0" xfId="61">
      <alignment/>
      <protection/>
    </xf>
    <xf numFmtId="176" fontId="0" fillId="0" borderId="10" xfId="61" applyBorder="1" applyAlignment="1" applyProtection="1">
      <alignment horizontal="right"/>
      <protection/>
    </xf>
    <xf numFmtId="176" fontId="0" fillId="0" borderId="10" xfId="61" applyBorder="1" applyProtection="1">
      <alignment/>
      <protection/>
    </xf>
    <xf numFmtId="176" fontId="0" fillId="0" borderId="11" xfId="61" applyBorder="1" applyProtection="1">
      <alignment/>
      <protection/>
    </xf>
    <xf numFmtId="176" fontId="0" fillId="0" borderId="12" xfId="61" applyBorder="1" applyProtection="1">
      <alignment/>
      <protection/>
    </xf>
    <xf numFmtId="176" fontId="0" fillId="0" borderId="13" xfId="61" applyBorder="1">
      <alignment/>
      <protection/>
    </xf>
    <xf numFmtId="176" fontId="6" fillId="0" borderId="13" xfId="61" applyFont="1" applyBorder="1" applyAlignment="1" applyProtection="1">
      <alignment horizontal="center"/>
      <protection/>
    </xf>
    <xf numFmtId="176" fontId="6" fillId="0" borderId="14" xfId="61" applyFont="1" applyBorder="1" applyAlignment="1" applyProtection="1">
      <alignment horizontal="center"/>
      <protection/>
    </xf>
    <xf numFmtId="176" fontId="6" fillId="0" borderId="15" xfId="61" applyFont="1" applyBorder="1" applyAlignment="1" applyProtection="1">
      <alignment horizontal="center"/>
      <protection/>
    </xf>
    <xf numFmtId="176" fontId="0" fillId="0" borderId="16" xfId="61" applyBorder="1" applyAlignment="1" applyProtection="1">
      <alignment horizontal="left"/>
      <protection/>
    </xf>
    <xf numFmtId="176" fontId="0" fillId="0" borderId="16" xfId="61" applyBorder="1">
      <alignment/>
      <protection/>
    </xf>
    <xf numFmtId="176" fontId="0" fillId="0" borderId="17" xfId="61" applyBorder="1">
      <alignment/>
      <protection/>
    </xf>
    <xf numFmtId="176" fontId="0" fillId="0" borderId="18" xfId="61" applyBorder="1">
      <alignment/>
      <protection/>
    </xf>
    <xf numFmtId="0" fontId="0" fillId="0" borderId="19" xfId="61" applyNumberFormat="1" applyBorder="1" applyProtection="1">
      <alignment/>
      <protection/>
    </xf>
    <xf numFmtId="176" fontId="11" fillId="0" borderId="19" xfId="61" applyNumberFormat="1" applyFont="1" applyBorder="1" applyProtection="1">
      <alignment/>
      <protection/>
    </xf>
    <xf numFmtId="176" fontId="11" fillId="0" borderId="20" xfId="61" applyNumberFormat="1" applyFont="1" applyBorder="1" applyProtection="1">
      <alignment/>
      <protection/>
    </xf>
    <xf numFmtId="176" fontId="11" fillId="0" borderId="21" xfId="61" applyNumberFormat="1" applyFont="1" applyBorder="1" applyProtection="1">
      <alignment/>
      <protection/>
    </xf>
    <xf numFmtId="0" fontId="0" fillId="0" borderId="22" xfId="61" applyNumberFormat="1" applyBorder="1" applyProtection="1">
      <alignment/>
      <protection/>
    </xf>
    <xf numFmtId="176" fontId="11" fillId="0" borderId="22" xfId="61" applyNumberFormat="1" applyFont="1" applyBorder="1" applyProtection="1">
      <alignment/>
      <protection/>
    </xf>
    <xf numFmtId="176" fontId="11" fillId="0" borderId="23" xfId="61" applyNumberFormat="1" applyFont="1" applyBorder="1" applyProtection="1">
      <alignment/>
      <protection/>
    </xf>
    <xf numFmtId="176" fontId="11" fillId="0" borderId="24" xfId="61" applyNumberFormat="1" applyFont="1" applyBorder="1" applyProtection="1">
      <alignment/>
      <protection/>
    </xf>
    <xf numFmtId="0" fontId="0" fillId="0" borderId="25" xfId="61" applyNumberFormat="1" applyBorder="1" applyProtection="1">
      <alignment/>
      <protection/>
    </xf>
    <xf numFmtId="176" fontId="11" fillId="0" borderId="25" xfId="61" applyNumberFormat="1" applyFont="1" applyBorder="1" applyProtection="1">
      <alignment/>
      <protection/>
    </xf>
    <xf numFmtId="176" fontId="11" fillId="0" borderId="26" xfId="61" applyNumberFormat="1" applyFont="1" applyBorder="1" applyProtection="1">
      <alignment/>
      <protection/>
    </xf>
    <xf numFmtId="176" fontId="11" fillId="0" borderId="27" xfId="61" applyNumberFormat="1" applyFont="1" applyBorder="1" applyProtection="1">
      <alignment/>
      <protection/>
    </xf>
    <xf numFmtId="0" fontId="0" fillId="0" borderId="28" xfId="61" applyNumberFormat="1" applyBorder="1" applyProtection="1">
      <alignment/>
      <protection/>
    </xf>
    <xf numFmtId="176" fontId="11" fillId="0" borderId="19" xfId="61" applyFont="1" applyBorder="1" applyProtection="1">
      <alignment/>
      <protection/>
    </xf>
    <xf numFmtId="176" fontId="11" fillId="0" borderId="20" xfId="61" applyFont="1" applyBorder="1" applyProtection="1">
      <alignment/>
      <protection/>
    </xf>
    <xf numFmtId="176" fontId="11" fillId="0" borderId="21" xfId="61" applyFont="1" applyBorder="1" applyProtection="1">
      <alignment/>
      <protection/>
    </xf>
    <xf numFmtId="176" fontId="11" fillId="0" borderId="23" xfId="61" applyFont="1" applyBorder="1" applyProtection="1">
      <alignment/>
      <protection/>
    </xf>
    <xf numFmtId="176" fontId="11" fillId="0" borderId="24" xfId="61" applyFont="1" applyBorder="1" applyProtection="1">
      <alignment/>
      <protection/>
    </xf>
    <xf numFmtId="176" fontId="11" fillId="0" borderId="25" xfId="61" applyFont="1" applyBorder="1" applyProtection="1">
      <alignment/>
      <protection/>
    </xf>
    <xf numFmtId="176" fontId="11" fillId="0" borderId="26" xfId="61" applyFont="1" applyBorder="1" applyProtection="1">
      <alignment/>
      <protection/>
    </xf>
    <xf numFmtId="176" fontId="11" fillId="0" borderId="27" xfId="61" applyFont="1" applyBorder="1" applyProtection="1">
      <alignment/>
      <protection/>
    </xf>
    <xf numFmtId="1" fontId="0" fillId="0" borderId="13" xfId="61" applyNumberFormat="1" applyBorder="1" applyProtection="1">
      <alignment/>
      <protection/>
    </xf>
    <xf numFmtId="1" fontId="0" fillId="0" borderId="14" xfId="61" applyNumberFormat="1" applyBorder="1" applyProtection="1">
      <alignment/>
      <protection/>
    </xf>
    <xf numFmtId="1" fontId="0" fillId="0" borderId="15" xfId="61" applyNumberFormat="1" applyBorder="1" applyProtection="1">
      <alignment/>
      <protection/>
    </xf>
    <xf numFmtId="1" fontId="0" fillId="0" borderId="25" xfId="61" applyNumberFormat="1" applyBorder="1" applyProtection="1">
      <alignment/>
      <protection/>
    </xf>
    <xf numFmtId="1" fontId="0" fillId="0" borderId="26" xfId="61" applyNumberFormat="1" applyBorder="1" applyProtection="1">
      <alignment/>
      <protection/>
    </xf>
    <xf numFmtId="1" fontId="0" fillId="0" borderId="27" xfId="61" applyNumberFormat="1" applyBorder="1" applyProtection="1">
      <alignment/>
      <protection/>
    </xf>
    <xf numFmtId="176" fontId="0" fillId="0" borderId="0" xfId="61" applyAlignment="1" applyProtection="1">
      <alignment horizontal="left"/>
      <protection/>
    </xf>
    <xf numFmtId="176" fontId="0" fillId="0" borderId="0" xfId="61" applyAlignment="1" applyProtection="1">
      <alignment horizontal="right"/>
      <protection/>
    </xf>
    <xf numFmtId="176" fontId="0" fillId="0" borderId="0" xfId="61" applyProtection="1">
      <alignment/>
      <protection/>
    </xf>
    <xf numFmtId="176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176" fontId="11" fillId="0" borderId="31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1" xfId="0" applyFont="1" applyBorder="1" applyAlignment="1">
      <alignment/>
    </xf>
    <xf numFmtId="176" fontId="12" fillId="0" borderId="0" xfId="61" applyFont="1" applyBorder="1" applyAlignment="1">
      <alignment horizontal="left"/>
      <protection/>
    </xf>
    <xf numFmtId="176" fontId="12" fillId="0" borderId="0" xfId="61" applyFont="1" applyBorder="1" applyAlignment="1" applyProtection="1" quotePrefix="1">
      <alignment horizontal="left"/>
      <protection/>
    </xf>
    <xf numFmtId="0" fontId="12" fillId="0" borderId="0" xfId="61" applyNumberFormat="1" applyFont="1" applyBorder="1" applyAlignment="1">
      <alignment horizontal="left"/>
      <protection/>
    </xf>
    <xf numFmtId="176" fontId="12" fillId="0" borderId="0" xfId="60" applyFont="1" applyBorder="1" applyAlignment="1">
      <alignment horizontal="left"/>
      <protection/>
    </xf>
    <xf numFmtId="176" fontId="12" fillId="0" borderId="0" xfId="60" applyFont="1" applyBorder="1" applyAlignment="1" applyProtection="1" quotePrefix="1">
      <alignment horizontal="left"/>
      <protection/>
    </xf>
    <xf numFmtId="0" fontId="12" fillId="0" borderId="0" xfId="60" applyNumberFormat="1" applyFont="1" applyBorder="1" applyAlignment="1">
      <alignment horizontal="left"/>
      <protection/>
    </xf>
    <xf numFmtId="176" fontId="12" fillId="0" borderId="0" xfId="62" applyFont="1" applyBorder="1" applyAlignment="1">
      <alignment horizontal="left"/>
      <protection/>
    </xf>
    <xf numFmtId="176" fontId="12" fillId="0" borderId="0" xfId="62" applyFont="1" applyBorder="1" applyAlignment="1" quotePrefix="1">
      <alignment horizontal="left"/>
      <protection/>
    </xf>
    <xf numFmtId="0" fontId="12" fillId="0" borderId="0" xfId="62" applyNumberFormat="1" applyFont="1" applyBorder="1" applyAlignment="1">
      <alignment horizontal="left"/>
      <protection/>
    </xf>
    <xf numFmtId="176" fontId="14" fillId="11" borderId="33" xfId="62" applyFont="1" applyFill="1" applyBorder="1" applyAlignment="1">
      <alignment horizontal="distributed"/>
      <protection/>
    </xf>
    <xf numFmtId="176" fontId="15" fillId="11" borderId="33" xfId="62" applyFont="1" applyFill="1" applyBorder="1">
      <alignment/>
      <protection/>
    </xf>
    <xf numFmtId="176" fontId="15" fillId="11" borderId="34" xfId="62" applyFont="1" applyFill="1" applyBorder="1">
      <alignment/>
      <protection/>
    </xf>
    <xf numFmtId="176" fontId="15" fillId="11" borderId="35" xfId="62" applyFont="1" applyFill="1" applyBorder="1">
      <alignment/>
      <protection/>
    </xf>
    <xf numFmtId="176" fontId="7" fillId="4" borderId="10" xfId="62" applyFont="1" applyFill="1" applyBorder="1" applyAlignment="1" applyProtection="1">
      <alignment horizontal="distributed"/>
      <protection/>
    </xf>
    <xf numFmtId="176" fontId="16" fillId="4" borderId="10" xfId="62" applyFont="1" applyFill="1" applyBorder="1" applyProtection="1">
      <alignment/>
      <protection/>
    </xf>
    <xf numFmtId="176" fontId="16" fillId="4" borderId="11" xfId="62" applyFont="1" applyFill="1" applyBorder="1" applyProtection="1">
      <alignment/>
      <protection/>
    </xf>
    <xf numFmtId="176" fontId="16" fillId="4" borderId="12" xfId="62" applyFont="1" applyFill="1" applyBorder="1" applyProtection="1">
      <alignment/>
      <protection/>
    </xf>
    <xf numFmtId="176" fontId="17" fillId="4" borderId="10" xfId="60" applyFont="1" applyFill="1" applyBorder="1" applyProtection="1">
      <alignment/>
      <protection/>
    </xf>
    <xf numFmtId="176" fontId="17" fillId="4" borderId="11" xfId="60" applyFont="1" applyFill="1" applyBorder="1" applyProtection="1">
      <alignment/>
      <protection/>
    </xf>
    <xf numFmtId="176" fontId="17" fillId="4" borderId="12" xfId="60" applyFont="1" applyFill="1" applyBorder="1" applyProtection="1">
      <alignment/>
      <protection/>
    </xf>
    <xf numFmtId="176" fontId="15" fillId="11" borderId="16" xfId="60" applyFont="1" applyFill="1" applyBorder="1">
      <alignment/>
      <protection/>
    </xf>
    <xf numFmtId="176" fontId="15" fillId="11" borderId="17" xfId="60" applyFont="1" applyFill="1" applyBorder="1">
      <alignment/>
      <protection/>
    </xf>
    <xf numFmtId="176" fontId="15" fillId="11" borderId="18" xfId="60" applyFont="1" applyFill="1" applyBorder="1">
      <alignment/>
      <protection/>
    </xf>
    <xf numFmtId="176" fontId="17" fillId="4" borderId="10" xfId="61" applyFont="1" applyFill="1" applyBorder="1" applyProtection="1">
      <alignment/>
      <protection/>
    </xf>
    <xf numFmtId="176" fontId="17" fillId="4" borderId="11" xfId="61" applyFont="1" applyFill="1" applyBorder="1" applyProtection="1">
      <alignment/>
      <protection/>
    </xf>
    <xf numFmtId="176" fontId="17" fillId="4" borderId="12" xfId="61" applyFont="1" applyFill="1" applyBorder="1" applyProtection="1">
      <alignment/>
      <protection/>
    </xf>
    <xf numFmtId="176" fontId="15" fillId="11" borderId="33" xfId="61" applyFont="1" applyFill="1" applyBorder="1">
      <alignment/>
      <protection/>
    </xf>
    <xf numFmtId="176" fontId="15" fillId="11" borderId="34" xfId="61" applyFont="1" applyFill="1" applyBorder="1">
      <alignment/>
      <protection/>
    </xf>
    <xf numFmtId="176" fontId="15" fillId="11" borderId="35" xfId="61" applyFont="1" applyFill="1" applyBorder="1">
      <alignment/>
      <protection/>
    </xf>
    <xf numFmtId="176" fontId="11" fillId="0" borderId="22" xfId="61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36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25" xfId="0" applyFont="1" applyBorder="1" applyAlignment="1">
      <alignment horizontal="centerContinuous"/>
    </xf>
    <xf numFmtId="0" fontId="5" fillId="0" borderId="37" xfId="0" applyFont="1" applyBorder="1" applyAlignment="1">
      <alignment horizontal="centerContinuous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3" fillId="0" borderId="12" xfId="0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31" xfId="0" applyNumberFormat="1" applyFont="1" applyBorder="1" applyAlignment="1">
      <alignment/>
    </xf>
    <xf numFmtId="20" fontId="11" fillId="0" borderId="31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176" fontId="11" fillId="4" borderId="0" xfId="0" applyNumberFormat="1" applyFont="1" applyFill="1" applyBorder="1" applyAlignment="1">
      <alignment/>
    </xf>
    <xf numFmtId="0" fontId="11" fillId="18" borderId="0" xfId="0" applyFont="1" applyFill="1" applyBorder="1" applyAlignment="1">
      <alignment/>
    </xf>
    <xf numFmtId="0" fontId="5" fillId="18" borderId="37" xfId="0" applyFont="1" applyFill="1" applyBorder="1" applyAlignment="1">
      <alignment horizontal="center"/>
    </xf>
    <xf numFmtId="176" fontId="11" fillId="4" borderId="37" xfId="0" applyNumberFormat="1" applyFont="1" applyFill="1" applyBorder="1" applyAlignment="1">
      <alignment/>
    </xf>
    <xf numFmtId="176" fontId="11" fillId="0" borderId="37" xfId="0" applyNumberFormat="1" applyFont="1" applyBorder="1" applyAlignment="1">
      <alignment/>
    </xf>
    <xf numFmtId="0" fontId="11" fillId="0" borderId="37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18" fillId="19" borderId="36" xfId="0" applyFont="1" applyFill="1" applyBorder="1" applyAlignment="1">
      <alignment/>
    </xf>
    <xf numFmtId="0" fontId="19" fillId="19" borderId="36" xfId="0" applyFont="1" applyFill="1" applyBorder="1" applyAlignment="1">
      <alignment horizontal="center"/>
    </xf>
    <xf numFmtId="0" fontId="11" fillId="18" borderId="31" xfId="0" applyFont="1" applyFill="1" applyBorder="1" applyAlignment="1">
      <alignment/>
    </xf>
    <xf numFmtId="176" fontId="11" fillId="4" borderId="31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19" borderId="36" xfId="0" applyFont="1" applyFill="1" applyBorder="1" applyAlignment="1">
      <alignment horizontal="center"/>
    </xf>
    <xf numFmtId="0" fontId="18" fillId="19" borderId="36" xfId="0" applyFont="1" applyFill="1" applyBorder="1" applyAlignment="1">
      <alignment/>
    </xf>
    <xf numFmtId="176" fontId="22" fillId="14" borderId="10" xfId="60" applyFont="1" applyFill="1" applyBorder="1" applyProtection="1">
      <alignment/>
      <protection/>
    </xf>
    <xf numFmtId="176" fontId="22" fillId="14" borderId="11" xfId="60" applyFont="1" applyFill="1" applyBorder="1" applyProtection="1">
      <alignment/>
      <protection/>
    </xf>
    <xf numFmtId="176" fontId="22" fillId="14" borderId="12" xfId="60" applyFont="1" applyFill="1" applyBorder="1" applyProtection="1">
      <alignment/>
      <protection/>
    </xf>
    <xf numFmtId="176" fontId="7" fillId="4" borderId="10" xfId="60" applyFont="1" applyFill="1" applyBorder="1" applyAlignment="1" applyProtection="1">
      <alignment horizontal="distributed"/>
      <protection/>
    </xf>
    <xf numFmtId="176" fontId="14" fillId="14" borderId="10" xfId="60" applyFont="1" applyFill="1" applyBorder="1" applyAlignment="1" applyProtection="1">
      <alignment horizontal="distributed"/>
      <protection/>
    </xf>
    <xf numFmtId="176" fontId="0" fillId="0" borderId="19" xfId="60" applyBorder="1" applyAlignment="1" applyProtection="1">
      <alignment horizontal="distributed"/>
      <protection/>
    </xf>
    <xf numFmtId="176" fontId="0" fillId="0" borderId="22" xfId="60" applyBorder="1" applyAlignment="1" applyProtection="1">
      <alignment horizontal="distributed"/>
      <protection/>
    </xf>
    <xf numFmtId="176" fontId="0" fillId="0" borderId="25" xfId="60" applyBorder="1" applyAlignment="1" applyProtection="1">
      <alignment horizontal="distributed"/>
      <protection/>
    </xf>
    <xf numFmtId="176" fontId="0" fillId="0" borderId="13" xfId="60" applyBorder="1" applyAlignment="1" applyProtection="1">
      <alignment horizontal="distributed"/>
      <protection/>
    </xf>
    <xf numFmtId="176" fontId="0" fillId="0" borderId="28" xfId="60" applyBorder="1" applyAlignment="1" applyProtection="1">
      <alignment horizontal="distributed"/>
      <protection/>
    </xf>
    <xf numFmtId="176" fontId="14" fillId="11" borderId="16" xfId="60" applyFont="1" applyFill="1" applyBorder="1" applyAlignment="1">
      <alignment horizontal="distributed"/>
      <protection/>
    </xf>
    <xf numFmtId="176" fontId="22" fillId="11" borderId="10" xfId="61" applyFont="1" applyFill="1" applyBorder="1" applyProtection="1">
      <alignment/>
      <protection/>
    </xf>
    <xf numFmtId="176" fontId="22" fillId="11" borderId="11" xfId="61" applyFont="1" applyFill="1" applyBorder="1" applyProtection="1">
      <alignment/>
      <protection/>
    </xf>
    <xf numFmtId="176" fontId="22" fillId="11" borderId="12" xfId="61" applyFont="1" applyFill="1" applyBorder="1" applyProtection="1">
      <alignment/>
      <protection/>
    </xf>
    <xf numFmtId="176" fontId="7" fillId="4" borderId="10" xfId="61" applyFont="1" applyFill="1" applyBorder="1" applyAlignment="1" applyProtection="1">
      <alignment horizontal="distributed"/>
      <protection/>
    </xf>
    <xf numFmtId="176" fontId="14" fillId="11" borderId="10" xfId="61" applyFont="1" applyFill="1" applyBorder="1" applyAlignment="1" applyProtection="1">
      <alignment horizontal="distributed"/>
      <protection/>
    </xf>
    <xf numFmtId="176" fontId="0" fillId="0" borderId="19" xfId="61" applyBorder="1" applyAlignment="1" applyProtection="1">
      <alignment horizontal="distributed"/>
      <protection/>
    </xf>
    <xf numFmtId="176" fontId="0" fillId="0" borderId="22" xfId="61" applyBorder="1" applyAlignment="1" applyProtection="1">
      <alignment horizontal="distributed"/>
      <protection/>
    </xf>
    <xf numFmtId="176" fontId="0" fillId="0" borderId="25" xfId="61" applyBorder="1" applyAlignment="1" applyProtection="1">
      <alignment horizontal="distributed"/>
      <protection/>
    </xf>
    <xf numFmtId="176" fontId="0" fillId="0" borderId="13" xfId="61" applyBorder="1" applyAlignment="1" applyProtection="1">
      <alignment horizontal="distributed"/>
      <protection/>
    </xf>
    <xf numFmtId="176" fontId="14" fillId="11" borderId="33" xfId="61" applyFont="1" applyFill="1" applyBorder="1" applyAlignment="1">
      <alignment horizontal="distributed"/>
      <protection/>
    </xf>
    <xf numFmtId="176" fontId="11" fillId="0" borderId="26" xfId="61" applyFont="1" applyBorder="1">
      <alignment/>
      <protection/>
    </xf>
    <xf numFmtId="176" fontId="0" fillId="0" borderId="0" xfId="60" applyFont="1" applyProtection="1">
      <alignment/>
      <protection/>
    </xf>
    <xf numFmtId="176" fontId="0" fillId="0" borderId="0" xfId="61" applyFont="1" applyProtection="1">
      <alignment/>
      <protection/>
    </xf>
    <xf numFmtId="179" fontId="11" fillId="0" borderId="0" xfId="0" applyNumberFormat="1" applyFont="1" applyBorder="1" applyAlignment="1">
      <alignment horizontal="center"/>
    </xf>
    <xf numFmtId="179" fontId="11" fillId="0" borderId="31" xfId="0" applyNumberFormat="1" applyFont="1" applyBorder="1" applyAlignment="1">
      <alignment horizontal="center"/>
    </xf>
    <xf numFmtId="20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11" fillId="0" borderId="0" xfId="0" applyNumberFormat="1" applyFont="1" applyBorder="1" applyAlignment="1">
      <alignment/>
    </xf>
    <xf numFmtId="20" fontId="11" fillId="0" borderId="30" xfId="0" applyNumberFormat="1" applyFont="1" applyFill="1" applyBorder="1" applyAlignment="1">
      <alignment horizontal="center"/>
    </xf>
    <xf numFmtId="20" fontId="11" fillId="0" borderId="27" xfId="0" applyNumberFormat="1" applyFont="1" applyFill="1" applyBorder="1" applyAlignment="1">
      <alignment horizontal="center"/>
    </xf>
    <xf numFmtId="179" fontId="11" fillId="0" borderId="30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0" fontId="11" fillId="0" borderId="27" xfId="0" applyFont="1" applyFill="1" applyBorder="1" applyAlignment="1">
      <alignment horizontal="center"/>
    </xf>
    <xf numFmtId="0" fontId="11" fillId="0" borderId="29" xfId="0" applyNumberFormat="1" applyFont="1" applyFill="1" applyBorder="1" applyAlignment="1">
      <alignment/>
    </xf>
    <xf numFmtId="20" fontId="11" fillId="0" borderId="30" xfId="0" applyNumberFormat="1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11" fillId="0" borderId="30" xfId="0" applyFont="1" applyFill="1" applyBorder="1" applyAlignment="1">
      <alignment horizontal="center"/>
    </xf>
    <xf numFmtId="0" fontId="11" fillId="0" borderId="26" xfId="0" applyNumberFormat="1" applyFont="1" applyFill="1" applyBorder="1" applyAlignment="1">
      <alignment/>
    </xf>
    <xf numFmtId="20" fontId="10" fillId="0" borderId="30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最高気温" xfId="60"/>
    <cellStyle name="標準_最低気温" xfId="61"/>
    <cellStyle name="標準_平均気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228600</xdr:rowOff>
    </xdr:from>
    <xdr:to>
      <xdr:col>1</xdr:col>
      <xdr:colOff>47625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71475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0</xdr:col>
      <xdr:colOff>514350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228600</xdr:rowOff>
    </xdr:from>
    <xdr:to>
      <xdr:col>1</xdr:col>
      <xdr:colOff>28575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6195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209550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09550"/>
          <a:ext cx="1809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2010</v>
      </c>
      <c r="AA1" s="1" t="s">
        <v>1</v>
      </c>
      <c r="AB1" s="221">
        <v>1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02">
        <v>-1.4</v>
      </c>
      <c r="C3" s="202">
        <v>-0.2</v>
      </c>
      <c r="D3" s="202">
        <v>-0.3</v>
      </c>
      <c r="E3" s="202">
        <v>0.3</v>
      </c>
      <c r="F3" s="202">
        <v>0</v>
      </c>
      <c r="G3" s="202">
        <v>-0.7</v>
      </c>
      <c r="H3" s="202">
        <v>-1.3</v>
      </c>
      <c r="I3" s="202">
        <v>1.3</v>
      </c>
      <c r="J3" s="202">
        <v>2.7</v>
      </c>
      <c r="K3" s="202">
        <v>3.8</v>
      </c>
      <c r="L3" s="202">
        <v>4.4</v>
      </c>
      <c r="M3" s="202">
        <v>5.3</v>
      </c>
      <c r="N3" s="202">
        <v>6.4</v>
      </c>
      <c r="O3" s="202">
        <v>6.4</v>
      </c>
      <c r="P3" s="202">
        <v>6</v>
      </c>
      <c r="Q3" s="202">
        <v>5.6</v>
      </c>
      <c r="R3" s="202">
        <v>3.6</v>
      </c>
      <c r="S3" s="202">
        <v>3.4</v>
      </c>
      <c r="T3" s="202">
        <v>3</v>
      </c>
      <c r="U3" s="202">
        <v>2.1</v>
      </c>
      <c r="V3" s="202">
        <v>0.6</v>
      </c>
      <c r="W3" s="202">
        <v>1.5</v>
      </c>
      <c r="X3" s="202">
        <v>1.6</v>
      </c>
      <c r="Y3" s="202">
        <v>1.1</v>
      </c>
      <c r="Z3" s="209">
        <f>AVERAGE(B3:Y3)</f>
        <v>2.3000000000000003</v>
      </c>
      <c r="AA3" s="150">
        <v>7</v>
      </c>
      <c r="AB3" s="151">
        <v>0.5395833333333333</v>
      </c>
      <c r="AC3" s="2">
        <v>1</v>
      </c>
      <c r="AD3" s="150">
        <v>-1.4</v>
      </c>
      <c r="AE3" s="248">
        <v>0.2972222222222222</v>
      </c>
      <c r="AF3" s="1"/>
    </row>
    <row r="4" spans="1:32" ht="11.25" customHeight="1">
      <c r="A4" s="210">
        <v>2</v>
      </c>
      <c r="B4" s="202">
        <v>2</v>
      </c>
      <c r="C4" s="202">
        <v>0.8</v>
      </c>
      <c r="D4" s="202">
        <v>1.3</v>
      </c>
      <c r="E4" s="202">
        <v>0.3</v>
      </c>
      <c r="F4" s="202">
        <v>-0.9</v>
      </c>
      <c r="G4" s="202">
        <v>-1.3</v>
      </c>
      <c r="H4" s="202">
        <v>-1.1</v>
      </c>
      <c r="I4" s="202">
        <v>1.5</v>
      </c>
      <c r="J4" s="202">
        <v>4.1</v>
      </c>
      <c r="K4" s="202">
        <v>5.7</v>
      </c>
      <c r="L4" s="202">
        <v>7.7</v>
      </c>
      <c r="M4" s="202">
        <v>8.3</v>
      </c>
      <c r="N4" s="202">
        <v>8.2</v>
      </c>
      <c r="O4" s="202">
        <v>8.8</v>
      </c>
      <c r="P4" s="202">
        <v>8.6</v>
      </c>
      <c r="Q4" s="202">
        <v>7.1</v>
      </c>
      <c r="R4" s="202">
        <v>6.2</v>
      </c>
      <c r="S4" s="203">
        <v>5.3</v>
      </c>
      <c r="T4" s="202">
        <v>5.6</v>
      </c>
      <c r="U4" s="202">
        <v>4.7</v>
      </c>
      <c r="V4" s="202">
        <v>3.2</v>
      </c>
      <c r="W4" s="202">
        <v>2.5</v>
      </c>
      <c r="X4" s="202">
        <v>2.3</v>
      </c>
      <c r="Y4" s="202">
        <v>0.5</v>
      </c>
      <c r="Z4" s="209">
        <f aca="true" t="shared" si="0" ref="Z4:Z19">AVERAGE(B4:Y4)</f>
        <v>3.808333333333333</v>
      </c>
      <c r="AA4" s="150">
        <v>9.2</v>
      </c>
      <c r="AB4" s="151">
        <v>0.5722222222222222</v>
      </c>
      <c r="AC4" s="2">
        <v>2</v>
      </c>
      <c r="AD4" s="150">
        <v>-1.6</v>
      </c>
      <c r="AE4" s="248">
        <v>0.21805555555555556</v>
      </c>
      <c r="AF4" s="1"/>
    </row>
    <row r="5" spans="1:32" ht="11.25" customHeight="1">
      <c r="A5" s="210">
        <v>3</v>
      </c>
      <c r="B5" s="202">
        <v>0.3</v>
      </c>
      <c r="C5" s="202">
        <v>0.5</v>
      </c>
      <c r="D5" s="202">
        <v>1.3</v>
      </c>
      <c r="E5" s="202">
        <v>1.4</v>
      </c>
      <c r="F5" s="202">
        <v>1.2</v>
      </c>
      <c r="G5" s="202">
        <v>2.8</v>
      </c>
      <c r="H5" s="202">
        <v>1.5</v>
      </c>
      <c r="I5" s="202">
        <v>3.9</v>
      </c>
      <c r="J5" s="202">
        <v>4.5</v>
      </c>
      <c r="K5" s="202">
        <v>5.9</v>
      </c>
      <c r="L5" s="202">
        <v>7.2</v>
      </c>
      <c r="M5" s="202">
        <v>7.8</v>
      </c>
      <c r="N5" s="202">
        <v>8.4</v>
      </c>
      <c r="O5" s="202">
        <v>7.7</v>
      </c>
      <c r="P5" s="202">
        <v>7.1</v>
      </c>
      <c r="Q5" s="202">
        <v>5.9</v>
      </c>
      <c r="R5" s="202">
        <v>4.8</v>
      </c>
      <c r="S5" s="202">
        <v>4.4</v>
      </c>
      <c r="T5" s="202">
        <v>4.3</v>
      </c>
      <c r="U5" s="202">
        <v>4</v>
      </c>
      <c r="V5" s="202">
        <v>4.1</v>
      </c>
      <c r="W5" s="202">
        <v>3.9</v>
      </c>
      <c r="X5" s="202">
        <v>3.4</v>
      </c>
      <c r="Y5" s="202">
        <v>2.5</v>
      </c>
      <c r="Z5" s="209">
        <f t="shared" si="0"/>
        <v>4.116666666666667</v>
      </c>
      <c r="AA5" s="150">
        <v>8.9</v>
      </c>
      <c r="AB5" s="151">
        <v>0.5236111111111111</v>
      </c>
      <c r="AC5" s="2">
        <v>3</v>
      </c>
      <c r="AD5" s="150">
        <v>-0.2</v>
      </c>
      <c r="AE5" s="248">
        <v>0.06666666666666667</v>
      </c>
      <c r="AF5" s="1"/>
    </row>
    <row r="6" spans="1:32" ht="11.25" customHeight="1">
      <c r="A6" s="210">
        <v>4</v>
      </c>
      <c r="B6" s="202">
        <v>2.4</v>
      </c>
      <c r="C6" s="202">
        <v>2</v>
      </c>
      <c r="D6" s="202">
        <v>1.3</v>
      </c>
      <c r="E6" s="202">
        <v>1.5</v>
      </c>
      <c r="F6" s="202">
        <v>3.2</v>
      </c>
      <c r="G6" s="202">
        <v>3</v>
      </c>
      <c r="H6" s="202">
        <v>3.4</v>
      </c>
      <c r="I6" s="202">
        <v>4.2</v>
      </c>
      <c r="J6" s="202">
        <v>5.7</v>
      </c>
      <c r="K6" s="202">
        <v>7.1</v>
      </c>
      <c r="L6" s="202">
        <v>7.1</v>
      </c>
      <c r="M6" s="202">
        <v>7.4</v>
      </c>
      <c r="N6" s="202">
        <v>8.4</v>
      </c>
      <c r="O6" s="202">
        <v>8.1</v>
      </c>
      <c r="P6" s="202">
        <v>7.4</v>
      </c>
      <c r="Q6" s="202">
        <v>7.1</v>
      </c>
      <c r="R6" s="202">
        <v>5.2</v>
      </c>
      <c r="S6" s="202">
        <v>4.8</v>
      </c>
      <c r="T6" s="202">
        <v>3.5</v>
      </c>
      <c r="U6" s="202">
        <v>4.3</v>
      </c>
      <c r="V6" s="202">
        <v>5.1</v>
      </c>
      <c r="W6" s="202">
        <v>5.6</v>
      </c>
      <c r="X6" s="202">
        <v>5.7</v>
      </c>
      <c r="Y6" s="202">
        <v>4.6</v>
      </c>
      <c r="Z6" s="209">
        <f t="shared" si="0"/>
        <v>4.9208333333333325</v>
      </c>
      <c r="AA6" s="150">
        <v>8.8</v>
      </c>
      <c r="AB6" s="151">
        <v>0.55625</v>
      </c>
      <c r="AC6" s="2">
        <v>4</v>
      </c>
      <c r="AD6" s="150">
        <v>0.8</v>
      </c>
      <c r="AE6" s="248">
        <v>0.1375</v>
      </c>
      <c r="AF6" s="1"/>
    </row>
    <row r="7" spans="1:32" ht="11.25" customHeight="1">
      <c r="A7" s="210">
        <v>5</v>
      </c>
      <c r="B7" s="202">
        <v>4.7</v>
      </c>
      <c r="C7" s="202">
        <v>5.3</v>
      </c>
      <c r="D7" s="202">
        <v>5.2</v>
      </c>
      <c r="E7" s="202">
        <v>5.4</v>
      </c>
      <c r="F7" s="202">
        <v>5.6</v>
      </c>
      <c r="G7" s="202">
        <v>5.9</v>
      </c>
      <c r="H7" s="202">
        <v>5.9</v>
      </c>
      <c r="I7" s="202">
        <v>6.3</v>
      </c>
      <c r="J7" s="202">
        <v>9.1</v>
      </c>
      <c r="K7" s="202">
        <v>9</v>
      </c>
      <c r="L7" s="202">
        <v>9.6</v>
      </c>
      <c r="M7" s="202">
        <v>10.9</v>
      </c>
      <c r="N7" s="202">
        <v>11.8</v>
      </c>
      <c r="O7" s="202">
        <v>12</v>
      </c>
      <c r="P7" s="202">
        <v>11.1</v>
      </c>
      <c r="Q7" s="202">
        <v>9.3</v>
      </c>
      <c r="R7" s="202">
        <v>7.6</v>
      </c>
      <c r="S7" s="202">
        <v>6.4</v>
      </c>
      <c r="T7" s="202">
        <v>5.9</v>
      </c>
      <c r="U7" s="202">
        <v>5.5</v>
      </c>
      <c r="V7" s="202">
        <v>4.7</v>
      </c>
      <c r="W7" s="202">
        <v>3.8</v>
      </c>
      <c r="X7" s="202">
        <v>3.8</v>
      </c>
      <c r="Y7" s="202">
        <v>4</v>
      </c>
      <c r="Z7" s="209">
        <f t="shared" si="0"/>
        <v>7.033333333333334</v>
      </c>
      <c r="AA7" s="150">
        <v>12.3</v>
      </c>
      <c r="AB7" s="151">
        <v>0.5944444444444444</v>
      </c>
      <c r="AC7" s="2">
        <v>5</v>
      </c>
      <c r="AD7" s="150">
        <v>3.6</v>
      </c>
      <c r="AE7" s="248">
        <v>0.9652777777777778</v>
      </c>
      <c r="AF7" s="1"/>
    </row>
    <row r="8" spans="1:32" ht="11.25" customHeight="1">
      <c r="A8" s="210">
        <v>6</v>
      </c>
      <c r="B8" s="202">
        <v>3.7</v>
      </c>
      <c r="C8" s="202">
        <v>4.7</v>
      </c>
      <c r="D8" s="202">
        <v>4.4</v>
      </c>
      <c r="E8" s="202">
        <v>4</v>
      </c>
      <c r="F8" s="202">
        <v>3</v>
      </c>
      <c r="G8" s="202">
        <v>1.3</v>
      </c>
      <c r="H8" s="202">
        <v>0.9</v>
      </c>
      <c r="I8" s="202">
        <v>1.7</v>
      </c>
      <c r="J8" s="202">
        <v>4</v>
      </c>
      <c r="K8" s="202">
        <v>6.5</v>
      </c>
      <c r="L8" s="202">
        <v>7.2</v>
      </c>
      <c r="M8" s="202">
        <v>8.5</v>
      </c>
      <c r="N8" s="202">
        <v>7</v>
      </c>
      <c r="O8" s="202">
        <v>7.4</v>
      </c>
      <c r="P8" s="202">
        <v>7.5</v>
      </c>
      <c r="Q8" s="202">
        <v>6.7</v>
      </c>
      <c r="R8" s="202">
        <v>5.7</v>
      </c>
      <c r="S8" s="202">
        <v>5.6</v>
      </c>
      <c r="T8" s="202">
        <v>5.1</v>
      </c>
      <c r="U8" s="202">
        <v>3</v>
      </c>
      <c r="V8" s="202">
        <v>3.5</v>
      </c>
      <c r="W8" s="202">
        <v>3.4</v>
      </c>
      <c r="X8" s="202">
        <v>3</v>
      </c>
      <c r="Y8" s="202">
        <v>2.7</v>
      </c>
      <c r="Z8" s="209">
        <f t="shared" si="0"/>
        <v>4.604166666666667</v>
      </c>
      <c r="AA8" s="150">
        <v>9.2</v>
      </c>
      <c r="AB8" s="151">
        <v>0.5083333333333333</v>
      </c>
      <c r="AC8" s="2">
        <v>6</v>
      </c>
      <c r="AD8" s="150">
        <v>0.5</v>
      </c>
      <c r="AE8" s="248">
        <v>0.3034722222222222</v>
      </c>
      <c r="AF8" s="1"/>
    </row>
    <row r="9" spans="1:32" ht="11.25" customHeight="1">
      <c r="A9" s="210">
        <v>7</v>
      </c>
      <c r="B9" s="202">
        <v>2</v>
      </c>
      <c r="C9" s="202">
        <v>2.2</v>
      </c>
      <c r="D9" s="202">
        <v>0.4</v>
      </c>
      <c r="E9" s="202">
        <v>0.2</v>
      </c>
      <c r="F9" s="202">
        <v>-0.1</v>
      </c>
      <c r="G9" s="202">
        <v>2</v>
      </c>
      <c r="H9" s="202">
        <v>2.5</v>
      </c>
      <c r="I9" s="202">
        <v>4.7</v>
      </c>
      <c r="J9" s="202">
        <v>6.7</v>
      </c>
      <c r="K9" s="202">
        <v>7.9</v>
      </c>
      <c r="L9" s="202">
        <v>7.3</v>
      </c>
      <c r="M9" s="202">
        <v>7.2</v>
      </c>
      <c r="N9" s="202">
        <v>8.1</v>
      </c>
      <c r="O9" s="202">
        <v>8</v>
      </c>
      <c r="P9" s="202">
        <v>7.2</v>
      </c>
      <c r="Q9" s="202">
        <v>6.9</v>
      </c>
      <c r="R9" s="202">
        <v>6.5</v>
      </c>
      <c r="S9" s="202">
        <v>6</v>
      </c>
      <c r="T9" s="202">
        <v>5.2</v>
      </c>
      <c r="U9" s="202">
        <v>4.1</v>
      </c>
      <c r="V9" s="202">
        <v>4.4</v>
      </c>
      <c r="W9" s="202">
        <v>4</v>
      </c>
      <c r="X9" s="202">
        <v>4</v>
      </c>
      <c r="Y9" s="202">
        <v>4</v>
      </c>
      <c r="Z9" s="209">
        <f t="shared" si="0"/>
        <v>4.641666666666667</v>
      </c>
      <c r="AA9" s="150">
        <v>8.4</v>
      </c>
      <c r="AB9" s="151">
        <v>0.58125</v>
      </c>
      <c r="AC9" s="2">
        <v>7</v>
      </c>
      <c r="AD9" s="150">
        <v>-0.1</v>
      </c>
      <c r="AE9" s="248">
        <v>0.21041666666666667</v>
      </c>
      <c r="AF9" s="1"/>
    </row>
    <row r="10" spans="1:32" ht="11.25" customHeight="1">
      <c r="A10" s="210">
        <v>8</v>
      </c>
      <c r="B10" s="202">
        <v>3.8</v>
      </c>
      <c r="C10" s="202">
        <v>2.5</v>
      </c>
      <c r="D10" s="202">
        <v>2.4</v>
      </c>
      <c r="E10" s="202">
        <v>2.7</v>
      </c>
      <c r="F10" s="202">
        <v>2.4</v>
      </c>
      <c r="G10" s="202">
        <v>2</v>
      </c>
      <c r="H10" s="202">
        <v>0.9</v>
      </c>
      <c r="I10" s="202">
        <v>4.4</v>
      </c>
      <c r="J10" s="202">
        <v>6.2</v>
      </c>
      <c r="K10" s="202">
        <v>8.1</v>
      </c>
      <c r="L10" s="202">
        <v>9.3</v>
      </c>
      <c r="M10" s="202">
        <v>9.3</v>
      </c>
      <c r="N10" s="202">
        <v>10.1</v>
      </c>
      <c r="O10" s="202">
        <v>10.6</v>
      </c>
      <c r="P10" s="202">
        <v>9.3</v>
      </c>
      <c r="Q10" s="202">
        <v>8.6</v>
      </c>
      <c r="R10" s="202">
        <v>6.2</v>
      </c>
      <c r="S10" s="202">
        <v>5.1</v>
      </c>
      <c r="T10" s="202">
        <v>5.7</v>
      </c>
      <c r="U10" s="202">
        <v>3.6</v>
      </c>
      <c r="V10" s="202">
        <v>2.8</v>
      </c>
      <c r="W10" s="202">
        <v>1.6</v>
      </c>
      <c r="X10" s="202">
        <v>1.9</v>
      </c>
      <c r="Y10" s="202">
        <v>1.9</v>
      </c>
      <c r="Z10" s="209">
        <f t="shared" si="0"/>
        <v>5.058333333333333</v>
      </c>
      <c r="AA10" s="150">
        <v>11</v>
      </c>
      <c r="AB10" s="151">
        <v>0.6020833333333333</v>
      </c>
      <c r="AC10" s="2">
        <v>8</v>
      </c>
      <c r="AD10" s="150">
        <v>0.8</v>
      </c>
      <c r="AE10" s="248">
        <v>0.3020833333333333</v>
      </c>
      <c r="AF10" s="1"/>
    </row>
    <row r="11" spans="1:32" ht="11.25" customHeight="1">
      <c r="A11" s="210">
        <v>9</v>
      </c>
      <c r="B11" s="202">
        <v>1.9</v>
      </c>
      <c r="C11" s="202">
        <v>1.8</v>
      </c>
      <c r="D11" s="202">
        <v>0.7</v>
      </c>
      <c r="E11" s="202">
        <v>1.1</v>
      </c>
      <c r="F11" s="202">
        <v>0.7</v>
      </c>
      <c r="G11" s="202">
        <v>0.2</v>
      </c>
      <c r="H11" s="202">
        <v>0.4</v>
      </c>
      <c r="I11" s="202">
        <v>3.5</v>
      </c>
      <c r="J11" s="202">
        <v>7.1</v>
      </c>
      <c r="K11" s="202">
        <v>8.3</v>
      </c>
      <c r="L11" s="202">
        <v>9</v>
      </c>
      <c r="M11" s="202">
        <v>9.7</v>
      </c>
      <c r="N11" s="202">
        <v>9.4</v>
      </c>
      <c r="O11" s="202">
        <v>9.9</v>
      </c>
      <c r="P11" s="202">
        <v>10.1</v>
      </c>
      <c r="Q11" s="202">
        <v>9.1</v>
      </c>
      <c r="R11" s="202">
        <v>5.9</v>
      </c>
      <c r="S11" s="202">
        <v>4.4</v>
      </c>
      <c r="T11" s="202">
        <v>3.9</v>
      </c>
      <c r="U11" s="202">
        <v>2.8</v>
      </c>
      <c r="V11" s="202">
        <v>2.7</v>
      </c>
      <c r="W11" s="202">
        <v>2.7</v>
      </c>
      <c r="X11" s="202">
        <v>2.3</v>
      </c>
      <c r="Y11" s="202">
        <v>1.8</v>
      </c>
      <c r="Z11" s="209">
        <f t="shared" si="0"/>
        <v>4.558333333333334</v>
      </c>
      <c r="AA11" s="150">
        <v>10.5</v>
      </c>
      <c r="AB11" s="151">
        <v>0.6291666666666667</v>
      </c>
      <c r="AC11" s="2">
        <v>9</v>
      </c>
      <c r="AD11" s="150">
        <v>-0.5</v>
      </c>
      <c r="AE11" s="248">
        <v>0.2659722222222222</v>
      </c>
      <c r="AF11" s="1"/>
    </row>
    <row r="12" spans="1:32" ht="11.25" customHeight="1">
      <c r="A12" s="218">
        <v>10</v>
      </c>
      <c r="B12" s="204">
        <v>1.9</v>
      </c>
      <c r="C12" s="204">
        <v>2.4</v>
      </c>
      <c r="D12" s="204">
        <v>2.5</v>
      </c>
      <c r="E12" s="204">
        <v>2</v>
      </c>
      <c r="F12" s="204">
        <v>2.5</v>
      </c>
      <c r="G12" s="204">
        <v>2.1</v>
      </c>
      <c r="H12" s="204">
        <v>2</v>
      </c>
      <c r="I12" s="204">
        <v>3.6</v>
      </c>
      <c r="J12" s="204">
        <v>7.7</v>
      </c>
      <c r="K12" s="204">
        <v>8.6</v>
      </c>
      <c r="L12" s="204">
        <v>8.8</v>
      </c>
      <c r="M12" s="204">
        <v>9.9</v>
      </c>
      <c r="N12" s="204">
        <v>10.8</v>
      </c>
      <c r="O12" s="204">
        <v>10.2</v>
      </c>
      <c r="P12" s="204">
        <v>10.1</v>
      </c>
      <c r="Q12" s="204">
        <v>8.7</v>
      </c>
      <c r="R12" s="204">
        <v>7.1</v>
      </c>
      <c r="S12" s="204">
        <v>6.1</v>
      </c>
      <c r="T12" s="204">
        <v>5.2</v>
      </c>
      <c r="U12" s="204">
        <v>5.2</v>
      </c>
      <c r="V12" s="204">
        <v>5</v>
      </c>
      <c r="W12" s="204">
        <v>4.5</v>
      </c>
      <c r="X12" s="204">
        <v>4.5</v>
      </c>
      <c r="Y12" s="204">
        <v>4.1</v>
      </c>
      <c r="Z12" s="219">
        <f t="shared" si="0"/>
        <v>5.645833333333332</v>
      </c>
      <c r="AA12" s="156">
        <v>10.9</v>
      </c>
      <c r="AB12" s="205">
        <v>0.5590277777777778</v>
      </c>
      <c r="AC12" s="206">
        <v>10</v>
      </c>
      <c r="AD12" s="156">
        <v>1.4</v>
      </c>
      <c r="AE12" s="249">
        <v>0.2965277777777778</v>
      </c>
      <c r="AF12" s="1"/>
    </row>
    <row r="13" spans="1:32" ht="11.25" customHeight="1">
      <c r="A13" s="210">
        <v>11</v>
      </c>
      <c r="B13" s="202">
        <v>3.1</v>
      </c>
      <c r="C13" s="202">
        <v>1</v>
      </c>
      <c r="D13" s="202">
        <v>0.9</v>
      </c>
      <c r="E13" s="202">
        <v>2.3</v>
      </c>
      <c r="F13" s="202">
        <v>3.1</v>
      </c>
      <c r="G13" s="202">
        <v>3</v>
      </c>
      <c r="H13" s="202">
        <v>3.1</v>
      </c>
      <c r="I13" s="202">
        <v>3.2</v>
      </c>
      <c r="J13" s="202">
        <v>4.3</v>
      </c>
      <c r="K13" s="202">
        <v>4.7</v>
      </c>
      <c r="L13" s="202">
        <v>5.6</v>
      </c>
      <c r="M13" s="202">
        <v>5.8</v>
      </c>
      <c r="N13" s="202">
        <v>5.3</v>
      </c>
      <c r="O13" s="202">
        <v>5.4</v>
      </c>
      <c r="P13" s="202">
        <v>5.2</v>
      </c>
      <c r="Q13" s="202">
        <v>4.8</v>
      </c>
      <c r="R13" s="202">
        <v>4.5</v>
      </c>
      <c r="S13" s="202">
        <v>3.2</v>
      </c>
      <c r="T13" s="202">
        <v>4.5</v>
      </c>
      <c r="U13" s="202">
        <v>4.4</v>
      </c>
      <c r="V13" s="202">
        <v>4.7</v>
      </c>
      <c r="W13" s="202">
        <v>3.9</v>
      </c>
      <c r="X13" s="202">
        <v>3.3</v>
      </c>
      <c r="Y13" s="202">
        <v>3.4</v>
      </c>
      <c r="Z13" s="209">
        <f t="shared" si="0"/>
        <v>3.8625000000000003</v>
      </c>
      <c r="AA13" s="150">
        <v>6.2</v>
      </c>
      <c r="AB13" s="151">
        <v>0.5340277777777778</v>
      </c>
      <c r="AC13" s="2">
        <v>11</v>
      </c>
      <c r="AD13" s="150">
        <v>0.3</v>
      </c>
      <c r="AE13" s="248">
        <v>0.11388888888888889</v>
      </c>
      <c r="AF13" s="1"/>
    </row>
    <row r="14" spans="1:32" ht="11.25" customHeight="1">
      <c r="A14" s="210">
        <v>12</v>
      </c>
      <c r="B14" s="202">
        <v>1.9</v>
      </c>
      <c r="C14" s="202">
        <v>1.9</v>
      </c>
      <c r="D14" s="202">
        <v>2.2</v>
      </c>
      <c r="E14" s="202">
        <v>2.6</v>
      </c>
      <c r="F14" s="202">
        <v>2.7</v>
      </c>
      <c r="G14" s="202">
        <v>3.7</v>
      </c>
      <c r="H14" s="202">
        <v>3.4</v>
      </c>
      <c r="I14" s="202">
        <v>4.1</v>
      </c>
      <c r="J14" s="202">
        <v>5.4</v>
      </c>
      <c r="K14" s="202">
        <v>6.2</v>
      </c>
      <c r="L14" s="202">
        <v>6.8</v>
      </c>
      <c r="M14" s="202">
        <v>6.7</v>
      </c>
      <c r="N14" s="202">
        <v>6.9</v>
      </c>
      <c r="O14" s="202">
        <v>6.3</v>
      </c>
      <c r="P14" s="202">
        <v>5.8</v>
      </c>
      <c r="Q14" s="202">
        <v>5.6</v>
      </c>
      <c r="R14" s="202">
        <v>4.9</v>
      </c>
      <c r="S14" s="202">
        <v>5</v>
      </c>
      <c r="T14" s="202">
        <v>4.4</v>
      </c>
      <c r="U14" s="202">
        <v>4.4</v>
      </c>
      <c r="V14" s="202">
        <v>4.5</v>
      </c>
      <c r="W14" s="202">
        <v>4.5</v>
      </c>
      <c r="X14" s="202">
        <v>4.1</v>
      </c>
      <c r="Y14" s="202">
        <v>4.2</v>
      </c>
      <c r="Z14" s="209">
        <f t="shared" si="0"/>
        <v>4.508333333333334</v>
      </c>
      <c r="AA14" s="150">
        <v>7</v>
      </c>
      <c r="AB14" s="151">
        <v>0.5618055555555556</v>
      </c>
      <c r="AC14" s="2">
        <v>12</v>
      </c>
      <c r="AD14" s="150">
        <v>1.5</v>
      </c>
      <c r="AE14" s="248">
        <v>0.0625</v>
      </c>
      <c r="AF14" s="1"/>
    </row>
    <row r="15" spans="1:32" ht="11.25" customHeight="1">
      <c r="A15" s="210">
        <v>13</v>
      </c>
      <c r="B15" s="202">
        <v>3.2</v>
      </c>
      <c r="C15" s="202">
        <v>2.8</v>
      </c>
      <c r="D15" s="202">
        <v>3.4</v>
      </c>
      <c r="E15" s="202">
        <v>3.6</v>
      </c>
      <c r="F15" s="202">
        <v>3.2</v>
      </c>
      <c r="G15" s="202">
        <v>4.2</v>
      </c>
      <c r="H15" s="202">
        <v>3.8</v>
      </c>
      <c r="I15" s="202">
        <v>3.7</v>
      </c>
      <c r="J15" s="202">
        <v>4.4</v>
      </c>
      <c r="K15" s="202">
        <v>6</v>
      </c>
      <c r="L15" s="202">
        <v>6</v>
      </c>
      <c r="M15" s="202">
        <v>7.4</v>
      </c>
      <c r="N15" s="202">
        <v>7.5</v>
      </c>
      <c r="O15" s="202">
        <v>6.4</v>
      </c>
      <c r="P15" s="202">
        <v>5.6</v>
      </c>
      <c r="Q15" s="202">
        <v>5</v>
      </c>
      <c r="R15" s="202">
        <v>3.6</v>
      </c>
      <c r="S15" s="202">
        <v>2.9</v>
      </c>
      <c r="T15" s="202">
        <v>2.3</v>
      </c>
      <c r="U15" s="202">
        <v>1.6</v>
      </c>
      <c r="V15" s="202">
        <v>0.5</v>
      </c>
      <c r="W15" s="202">
        <v>-0.4</v>
      </c>
      <c r="X15" s="202">
        <v>-0.8</v>
      </c>
      <c r="Y15" s="202">
        <v>0.5</v>
      </c>
      <c r="Z15" s="209">
        <f t="shared" si="0"/>
        <v>3.599999999999999</v>
      </c>
      <c r="AA15" s="150">
        <v>7.9</v>
      </c>
      <c r="AB15" s="151">
        <v>0.5479166666666667</v>
      </c>
      <c r="AC15" s="2">
        <v>13</v>
      </c>
      <c r="AD15" s="150">
        <v>-0.8</v>
      </c>
      <c r="AE15" s="248">
        <v>0.9590277777777777</v>
      </c>
      <c r="AF15" s="1"/>
    </row>
    <row r="16" spans="1:32" ht="11.25" customHeight="1">
      <c r="A16" s="210">
        <v>14</v>
      </c>
      <c r="B16" s="202">
        <v>0.4</v>
      </c>
      <c r="C16" s="202">
        <v>0.1</v>
      </c>
      <c r="D16" s="202">
        <v>0</v>
      </c>
      <c r="E16" s="202">
        <v>0</v>
      </c>
      <c r="F16" s="202">
        <v>-0.3</v>
      </c>
      <c r="G16" s="202">
        <v>-0.9</v>
      </c>
      <c r="H16" s="202">
        <v>-1.4</v>
      </c>
      <c r="I16" s="202">
        <v>1.1</v>
      </c>
      <c r="J16" s="202">
        <v>2.8</v>
      </c>
      <c r="K16" s="202">
        <v>3.8</v>
      </c>
      <c r="L16" s="202">
        <v>4.5</v>
      </c>
      <c r="M16" s="202">
        <v>5.3</v>
      </c>
      <c r="N16" s="202">
        <v>4.6</v>
      </c>
      <c r="O16" s="202">
        <v>5.9</v>
      </c>
      <c r="P16" s="202">
        <v>5.5</v>
      </c>
      <c r="Q16" s="202">
        <v>4.2</v>
      </c>
      <c r="R16" s="202">
        <v>2.9</v>
      </c>
      <c r="S16" s="202">
        <v>2.1</v>
      </c>
      <c r="T16" s="202">
        <v>1.7</v>
      </c>
      <c r="U16" s="202">
        <v>1.4</v>
      </c>
      <c r="V16" s="202">
        <v>1</v>
      </c>
      <c r="W16" s="202">
        <v>0.7</v>
      </c>
      <c r="X16" s="202">
        <v>0.5</v>
      </c>
      <c r="Y16" s="202">
        <v>0</v>
      </c>
      <c r="Z16" s="209">
        <f t="shared" si="0"/>
        <v>1.9125000000000003</v>
      </c>
      <c r="AA16" s="150">
        <v>5.9</v>
      </c>
      <c r="AB16" s="151">
        <v>0.5847222222222223</v>
      </c>
      <c r="AC16" s="2">
        <v>14</v>
      </c>
      <c r="AD16" s="150">
        <v>-1.7</v>
      </c>
      <c r="AE16" s="248">
        <v>0.30069444444444443</v>
      </c>
      <c r="AF16" s="1"/>
    </row>
    <row r="17" spans="1:32" ht="11.25" customHeight="1">
      <c r="A17" s="210">
        <v>15</v>
      </c>
      <c r="B17" s="202">
        <v>-1.2</v>
      </c>
      <c r="C17" s="202">
        <v>-1.8</v>
      </c>
      <c r="D17" s="202">
        <v>-1.4</v>
      </c>
      <c r="E17" s="202">
        <v>-1.8</v>
      </c>
      <c r="F17" s="202">
        <v>-1.5</v>
      </c>
      <c r="G17" s="202">
        <v>-1.6</v>
      </c>
      <c r="H17" s="202">
        <v>-1.8</v>
      </c>
      <c r="I17" s="202">
        <v>0.6</v>
      </c>
      <c r="J17" s="202">
        <v>3.3</v>
      </c>
      <c r="K17" s="202">
        <v>3.8</v>
      </c>
      <c r="L17" s="202">
        <v>4.5</v>
      </c>
      <c r="M17" s="202">
        <v>5.3</v>
      </c>
      <c r="N17" s="202">
        <v>6.9</v>
      </c>
      <c r="O17" s="202">
        <v>7</v>
      </c>
      <c r="P17" s="202">
        <v>5.9</v>
      </c>
      <c r="Q17" s="202">
        <v>5.3</v>
      </c>
      <c r="R17" s="202">
        <v>2.9</v>
      </c>
      <c r="S17" s="202">
        <v>1.8</v>
      </c>
      <c r="T17" s="202">
        <v>1.9</v>
      </c>
      <c r="U17" s="202">
        <v>2.5</v>
      </c>
      <c r="V17" s="202">
        <v>2.3</v>
      </c>
      <c r="W17" s="202">
        <v>2.3</v>
      </c>
      <c r="X17" s="202">
        <v>2.3</v>
      </c>
      <c r="Y17" s="202">
        <v>1.6</v>
      </c>
      <c r="Z17" s="209">
        <f t="shared" si="0"/>
        <v>2.045833333333333</v>
      </c>
      <c r="AA17" s="150">
        <v>7.4</v>
      </c>
      <c r="AB17" s="151">
        <v>0.5944444444444444</v>
      </c>
      <c r="AC17" s="2">
        <v>15</v>
      </c>
      <c r="AD17" s="150">
        <v>-2.2</v>
      </c>
      <c r="AE17" s="248">
        <v>0.22847222222222222</v>
      </c>
      <c r="AF17" s="1"/>
    </row>
    <row r="18" spans="1:32" ht="11.25" customHeight="1">
      <c r="A18" s="210">
        <v>16</v>
      </c>
      <c r="B18" s="202">
        <v>1.5</v>
      </c>
      <c r="C18" s="202">
        <v>1</v>
      </c>
      <c r="D18" s="202">
        <v>0.5</v>
      </c>
      <c r="E18" s="202">
        <v>0</v>
      </c>
      <c r="F18" s="202">
        <v>-0.4</v>
      </c>
      <c r="G18" s="202">
        <v>-0.4</v>
      </c>
      <c r="H18" s="202">
        <v>-0.2</v>
      </c>
      <c r="I18" s="202">
        <v>0.9</v>
      </c>
      <c r="J18" s="202">
        <v>2</v>
      </c>
      <c r="K18" s="202">
        <v>2.7</v>
      </c>
      <c r="L18" s="202">
        <v>3.5</v>
      </c>
      <c r="M18" s="202">
        <v>4.5</v>
      </c>
      <c r="N18" s="202">
        <v>4.7</v>
      </c>
      <c r="O18" s="202">
        <v>4.6</v>
      </c>
      <c r="P18" s="202">
        <v>4.9</v>
      </c>
      <c r="Q18" s="202">
        <v>3.8</v>
      </c>
      <c r="R18" s="202">
        <v>2.5</v>
      </c>
      <c r="S18" s="202">
        <v>1.7</v>
      </c>
      <c r="T18" s="202">
        <v>0.9</v>
      </c>
      <c r="U18" s="202">
        <v>-0.4</v>
      </c>
      <c r="V18" s="202">
        <v>-0.7</v>
      </c>
      <c r="W18" s="202">
        <v>-0.4</v>
      </c>
      <c r="X18" s="202">
        <v>0.4</v>
      </c>
      <c r="Y18" s="202">
        <v>0.2</v>
      </c>
      <c r="Z18" s="209">
        <f t="shared" si="0"/>
        <v>1.575</v>
      </c>
      <c r="AA18" s="150">
        <v>5.6</v>
      </c>
      <c r="AB18" s="151">
        <v>0.5673611111111111</v>
      </c>
      <c r="AC18" s="2">
        <v>16</v>
      </c>
      <c r="AD18" s="150">
        <v>-1.5</v>
      </c>
      <c r="AE18" s="248">
        <v>0.8993055555555555</v>
      </c>
      <c r="AF18" s="1"/>
    </row>
    <row r="19" spans="1:32" ht="11.25" customHeight="1">
      <c r="A19" s="210">
        <v>17</v>
      </c>
      <c r="B19" s="202">
        <v>-0.6</v>
      </c>
      <c r="C19" s="202">
        <v>-0.8</v>
      </c>
      <c r="D19" s="202">
        <v>-1.8</v>
      </c>
      <c r="E19" s="202">
        <v>-0.9</v>
      </c>
      <c r="F19" s="202">
        <v>-1.4</v>
      </c>
      <c r="G19" s="202">
        <v>-1.4</v>
      </c>
      <c r="H19" s="202">
        <v>-1.5</v>
      </c>
      <c r="I19" s="202">
        <v>1</v>
      </c>
      <c r="J19" s="202">
        <v>4.6</v>
      </c>
      <c r="K19" s="202">
        <v>5.3</v>
      </c>
      <c r="L19" s="202">
        <v>5.1</v>
      </c>
      <c r="M19" s="202">
        <v>5.1</v>
      </c>
      <c r="N19" s="202">
        <v>5.2</v>
      </c>
      <c r="O19" s="202">
        <v>5.1</v>
      </c>
      <c r="P19" s="202">
        <v>5.4</v>
      </c>
      <c r="Q19" s="202">
        <v>5.6</v>
      </c>
      <c r="R19" s="202">
        <v>4</v>
      </c>
      <c r="S19" s="202">
        <v>2</v>
      </c>
      <c r="T19" s="202">
        <v>1.5</v>
      </c>
      <c r="U19" s="202">
        <v>0.4</v>
      </c>
      <c r="V19" s="202">
        <v>0.1</v>
      </c>
      <c r="W19" s="202">
        <v>-0.4</v>
      </c>
      <c r="X19" s="202">
        <v>-0.1</v>
      </c>
      <c r="Y19" s="202">
        <v>0.3</v>
      </c>
      <c r="Z19" s="209">
        <f t="shared" si="0"/>
        <v>1.7416666666666665</v>
      </c>
      <c r="AA19" s="150">
        <v>6</v>
      </c>
      <c r="AB19" s="151">
        <v>0.5284722222222222</v>
      </c>
      <c r="AC19" s="2">
        <v>17</v>
      </c>
      <c r="AD19" s="150">
        <v>-2</v>
      </c>
      <c r="AE19" s="248">
        <v>0.225</v>
      </c>
      <c r="AF19" s="1"/>
    </row>
    <row r="20" spans="1:32" ht="11.25" customHeight="1">
      <c r="A20" s="210">
        <v>18</v>
      </c>
      <c r="B20" s="202">
        <v>0.5</v>
      </c>
      <c r="C20" s="202">
        <v>-0.7</v>
      </c>
      <c r="D20" s="202">
        <v>0.4</v>
      </c>
      <c r="E20" s="202">
        <v>-1</v>
      </c>
      <c r="F20" s="202">
        <v>-0.6</v>
      </c>
      <c r="G20" s="202">
        <v>0.4</v>
      </c>
      <c r="H20" s="202">
        <v>-0.6</v>
      </c>
      <c r="I20" s="202">
        <v>0.8</v>
      </c>
      <c r="J20" s="202">
        <v>4.7</v>
      </c>
      <c r="K20" s="202">
        <v>5.8</v>
      </c>
      <c r="L20" s="202">
        <v>6</v>
      </c>
      <c r="M20" s="202">
        <v>6.3</v>
      </c>
      <c r="N20" s="202">
        <v>6.6</v>
      </c>
      <c r="O20" s="202">
        <v>7.5</v>
      </c>
      <c r="P20" s="202">
        <v>7</v>
      </c>
      <c r="Q20" s="202">
        <v>6.7</v>
      </c>
      <c r="R20" s="202">
        <v>5.2</v>
      </c>
      <c r="S20" s="202">
        <v>4.9</v>
      </c>
      <c r="T20" s="202">
        <v>4.7</v>
      </c>
      <c r="U20" s="202">
        <v>4.9</v>
      </c>
      <c r="V20" s="202">
        <v>4.1</v>
      </c>
      <c r="W20" s="202">
        <v>3.4</v>
      </c>
      <c r="X20" s="202">
        <v>6.2</v>
      </c>
      <c r="Y20" s="202">
        <v>6.3</v>
      </c>
      <c r="Z20" s="209">
        <f aca="true" t="shared" si="1" ref="Z20:Z33">AVERAGE(B20:Y20)</f>
        <v>3.7291666666666674</v>
      </c>
      <c r="AA20" s="150">
        <v>7.7</v>
      </c>
      <c r="AB20" s="151">
        <v>0.5868055555555556</v>
      </c>
      <c r="AC20" s="2">
        <v>18</v>
      </c>
      <c r="AD20" s="150">
        <v>-1.2</v>
      </c>
      <c r="AE20" s="248">
        <v>0.175</v>
      </c>
      <c r="AF20" s="1"/>
    </row>
    <row r="21" spans="1:32" ht="11.25" customHeight="1">
      <c r="A21" s="210">
        <v>19</v>
      </c>
      <c r="B21" s="202">
        <v>6.4</v>
      </c>
      <c r="C21" s="202">
        <v>5.6</v>
      </c>
      <c r="D21" s="202">
        <v>4.6</v>
      </c>
      <c r="E21" s="202">
        <v>2.9</v>
      </c>
      <c r="F21" s="202">
        <v>2.1</v>
      </c>
      <c r="G21" s="202">
        <v>2.9</v>
      </c>
      <c r="H21" s="202">
        <v>2.6</v>
      </c>
      <c r="I21" s="202">
        <v>5.1</v>
      </c>
      <c r="J21" s="202">
        <v>8</v>
      </c>
      <c r="K21" s="202">
        <v>9.4</v>
      </c>
      <c r="L21" s="202">
        <v>10.2</v>
      </c>
      <c r="M21" s="202">
        <v>10</v>
      </c>
      <c r="N21" s="202">
        <v>10.2</v>
      </c>
      <c r="O21" s="202">
        <v>10.3</v>
      </c>
      <c r="P21" s="202">
        <v>10</v>
      </c>
      <c r="Q21" s="202">
        <v>9.8</v>
      </c>
      <c r="R21" s="202">
        <v>6.8</v>
      </c>
      <c r="S21" s="202">
        <v>5.9</v>
      </c>
      <c r="T21" s="202">
        <v>5</v>
      </c>
      <c r="U21" s="202">
        <v>4.8</v>
      </c>
      <c r="V21" s="202">
        <v>4.2</v>
      </c>
      <c r="W21" s="202">
        <v>4</v>
      </c>
      <c r="X21" s="202">
        <v>4</v>
      </c>
      <c r="Y21" s="202">
        <v>4.9</v>
      </c>
      <c r="Z21" s="209">
        <f t="shared" si="1"/>
        <v>6.2375</v>
      </c>
      <c r="AA21" s="150">
        <v>10.6</v>
      </c>
      <c r="AB21" s="151">
        <v>0.58125</v>
      </c>
      <c r="AC21" s="2">
        <v>19</v>
      </c>
      <c r="AD21" s="150">
        <v>1.4</v>
      </c>
      <c r="AE21" s="248">
        <v>0.21180555555555555</v>
      </c>
      <c r="AF21" s="1"/>
    </row>
    <row r="22" spans="1:32" ht="11.25" customHeight="1">
      <c r="A22" s="218">
        <v>20</v>
      </c>
      <c r="B22" s="204">
        <v>4.9</v>
      </c>
      <c r="C22" s="204">
        <v>5.2</v>
      </c>
      <c r="D22" s="204">
        <v>8.2</v>
      </c>
      <c r="E22" s="204">
        <v>8.9</v>
      </c>
      <c r="F22" s="204">
        <v>10</v>
      </c>
      <c r="G22" s="204">
        <v>9.8</v>
      </c>
      <c r="H22" s="204">
        <v>9.2</v>
      </c>
      <c r="I22" s="204">
        <v>9.9</v>
      </c>
      <c r="J22" s="204">
        <v>11</v>
      </c>
      <c r="K22" s="204">
        <v>11.9</v>
      </c>
      <c r="L22" s="204">
        <v>13</v>
      </c>
      <c r="M22" s="204">
        <v>13.6</v>
      </c>
      <c r="N22" s="204">
        <v>15.3</v>
      </c>
      <c r="O22" s="204">
        <v>15.6</v>
      </c>
      <c r="P22" s="204">
        <v>14.8</v>
      </c>
      <c r="Q22" s="204">
        <v>13.8</v>
      </c>
      <c r="R22" s="204">
        <v>12.5</v>
      </c>
      <c r="S22" s="204">
        <v>10.9</v>
      </c>
      <c r="T22" s="204">
        <v>9.1</v>
      </c>
      <c r="U22" s="204">
        <v>8.6</v>
      </c>
      <c r="V22" s="204">
        <v>8.6</v>
      </c>
      <c r="W22" s="204">
        <v>11.4</v>
      </c>
      <c r="X22" s="204">
        <v>11.4</v>
      </c>
      <c r="Y22" s="204">
        <v>11.5</v>
      </c>
      <c r="Z22" s="219">
        <f t="shared" si="1"/>
        <v>10.795833333333334</v>
      </c>
      <c r="AA22" s="156">
        <v>15.8</v>
      </c>
      <c r="AB22" s="205">
        <v>0.5638888888888889</v>
      </c>
      <c r="AC22" s="206">
        <v>20</v>
      </c>
      <c r="AD22" s="156">
        <v>4.4</v>
      </c>
      <c r="AE22" s="249">
        <v>0.06388888888888888</v>
      </c>
      <c r="AF22" s="1"/>
    </row>
    <row r="23" spans="1:32" ht="11.25" customHeight="1">
      <c r="A23" s="210">
        <v>21</v>
      </c>
      <c r="B23" s="202">
        <v>12.2</v>
      </c>
      <c r="C23" s="202">
        <v>12.6</v>
      </c>
      <c r="D23" s="202">
        <v>12.7</v>
      </c>
      <c r="E23" s="202">
        <v>12.9</v>
      </c>
      <c r="F23" s="202">
        <v>13.9</v>
      </c>
      <c r="G23" s="202">
        <v>14.1</v>
      </c>
      <c r="H23" s="202">
        <v>13.8</v>
      </c>
      <c r="I23" s="202">
        <v>13.8</v>
      </c>
      <c r="J23" s="202">
        <v>14.6</v>
      </c>
      <c r="K23" s="202">
        <v>14.2</v>
      </c>
      <c r="L23" s="202">
        <v>15.7</v>
      </c>
      <c r="M23" s="202">
        <v>14.6</v>
      </c>
      <c r="N23" s="202">
        <v>12.2</v>
      </c>
      <c r="O23" s="202">
        <v>9.9</v>
      </c>
      <c r="P23" s="202">
        <v>9.7</v>
      </c>
      <c r="Q23" s="202">
        <v>10.5</v>
      </c>
      <c r="R23" s="202">
        <v>8.2</v>
      </c>
      <c r="S23" s="202">
        <v>7.7</v>
      </c>
      <c r="T23" s="202">
        <v>7.2</v>
      </c>
      <c r="U23" s="202">
        <v>6.2</v>
      </c>
      <c r="V23" s="202">
        <v>6</v>
      </c>
      <c r="W23" s="202">
        <v>5.5</v>
      </c>
      <c r="X23" s="202">
        <v>5</v>
      </c>
      <c r="Y23" s="202">
        <v>4.2</v>
      </c>
      <c r="Z23" s="209">
        <f t="shared" si="1"/>
        <v>10.724999999999996</v>
      </c>
      <c r="AA23" s="150">
        <v>16.2</v>
      </c>
      <c r="AB23" s="151">
        <v>0.4625</v>
      </c>
      <c r="AC23" s="2">
        <v>21</v>
      </c>
      <c r="AD23" s="150">
        <v>4.2</v>
      </c>
      <c r="AE23" s="248">
        <v>1</v>
      </c>
      <c r="AF23" s="1"/>
    </row>
    <row r="24" spans="1:32" ht="11.25" customHeight="1">
      <c r="A24" s="210">
        <v>22</v>
      </c>
      <c r="B24" s="202">
        <v>3.7</v>
      </c>
      <c r="C24" s="202">
        <v>3</v>
      </c>
      <c r="D24" s="202">
        <v>2.9</v>
      </c>
      <c r="E24" s="202">
        <v>2.4</v>
      </c>
      <c r="F24" s="202">
        <v>2.1</v>
      </c>
      <c r="G24" s="202">
        <v>1.8</v>
      </c>
      <c r="H24" s="202">
        <v>1.4</v>
      </c>
      <c r="I24" s="202">
        <v>2.5</v>
      </c>
      <c r="J24" s="202">
        <v>3.6</v>
      </c>
      <c r="K24" s="202">
        <v>5.4</v>
      </c>
      <c r="L24" s="202">
        <v>6.5</v>
      </c>
      <c r="M24" s="202">
        <v>6.7</v>
      </c>
      <c r="N24" s="202">
        <v>7.7</v>
      </c>
      <c r="O24" s="202">
        <v>7.7</v>
      </c>
      <c r="P24" s="202">
        <v>7.6</v>
      </c>
      <c r="Q24" s="202">
        <v>7</v>
      </c>
      <c r="R24" s="202">
        <v>5.5</v>
      </c>
      <c r="S24" s="202">
        <v>4.8</v>
      </c>
      <c r="T24" s="202">
        <v>4.1</v>
      </c>
      <c r="U24" s="202">
        <v>2.5</v>
      </c>
      <c r="V24" s="202">
        <v>2.2</v>
      </c>
      <c r="W24" s="202">
        <v>2.5</v>
      </c>
      <c r="X24" s="202">
        <v>1.9</v>
      </c>
      <c r="Y24" s="202">
        <v>1.5</v>
      </c>
      <c r="Z24" s="209">
        <f t="shared" si="1"/>
        <v>4.041666666666667</v>
      </c>
      <c r="AA24" s="150">
        <v>8</v>
      </c>
      <c r="AB24" s="151">
        <v>0.6194444444444445</v>
      </c>
      <c r="AC24" s="2">
        <v>22</v>
      </c>
      <c r="AD24" s="150">
        <v>1.3</v>
      </c>
      <c r="AE24" s="248">
        <v>0.29097222222222224</v>
      </c>
      <c r="AF24" s="1"/>
    </row>
    <row r="25" spans="1:32" ht="11.25" customHeight="1">
      <c r="A25" s="210">
        <v>23</v>
      </c>
      <c r="B25" s="202">
        <v>3.4</v>
      </c>
      <c r="C25" s="202">
        <v>4.4</v>
      </c>
      <c r="D25" s="202">
        <v>3.7</v>
      </c>
      <c r="E25" s="202">
        <v>1.8</v>
      </c>
      <c r="F25" s="202">
        <v>1.2</v>
      </c>
      <c r="G25" s="202">
        <v>2.3</v>
      </c>
      <c r="H25" s="202">
        <v>1.5</v>
      </c>
      <c r="I25" s="202">
        <v>3</v>
      </c>
      <c r="J25" s="202">
        <v>5</v>
      </c>
      <c r="K25" s="202">
        <v>5.5</v>
      </c>
      <c r="L25" s="202">
        <v>6.4</v>
      </c>
      <c r="M25" s="202">
        <v>6.8</v>
      </c>
      <c r="N25" s="202">
        <v>6.9</v>
      </c>
      <c r="O25" s="202">
        <v>6.5</v>
      </c>
      <c r="P25" s="202">
        <v>7.2</v>
      </c>
      <c r="Q25" s="202">
        <v>6.3</v>
      </c>
      <c r="R25" s="202">
        <v>4.5</v>
      </c>
      <c r="S25" s="202">
        <v>3</v>
      </c>
      <c r="T25" s="202">
        <v>2.7</v>
      </c>
      <c r="U25" s="202">
        <v>3.8</v>
      </c>
      <c r="V25" s="202">
        <v>4</v>
      </c>
      <c r="W25" s="202">
        <v>3.4</v>
      </c>
      <c r="X25" s="202">
        <v>2.5</v>
      </c>
      <c r="Y25" s="202">
        <v>2.3</v>
      </c>
      <c r="Z25" s="209">
        <f t="shared" si="1"/>
        <v>4.0874999999999995</v>
      </c>
      <c r="AA25" s="150">
        <v>7.6</v>
      </c>
      <c r="AB25" s="151">
        <v>0.5069444444444444</v>
      </c>
      <c r="AC25" s="2">
        <v>23</v>
      </c>
      <c r="AD25" s="150">
        <v>0.7</v>
      </c>
      <c r="AE25" s="248">
        <v>0.2333333333333333</v>
      </c>
      <c r="AF25" s="1"/>
    </row>
    <row r="26" spans="1:32" ht="11.25" customHeight="1">
      <c r="A26" s="210">
        <v>24</v>
      </c>
      <c r="B26" s="202">
        <v>1</v>
      </c>
      <c r="C26" s="202">
        <v>0.2</v>
      </c>
      <c r="D26" s="202">
        <v>0.4</v>
      </c>
      <c r="E26" s="202">
        <v>1</v>
      </c>
      <c r="F26" s="202">
        <v>1.3</v>
      </c>
      <c r="G26" s="202">
        <v>1.6</v>
      </c>
      <c r="H26" s="202">
        <v>1.7</v>
      </c>
      <c r="I26" s="202">
        <v>4</v>
      </c>
      <c r="J26" s="202">
        <v>6.4</v>
      </c>
      <c r="K26" s="202">
        <v>7.1</v>
      </c>
      <c r="L26" s="202">
        <v>7.3</v>
      </c>
      <c r="M26" s="202">
        <v>8</v>
      </c>
      <c r="N26" s="202">
        <v>8.1</v>
      </c>
      <c r="O26" s="202">
        <v>8.4</v>
      </c>
      <c r="P26" s="202">
        <v>8.1</v>
      </c>
      <c r="Q26" s="202">
        <v>7.7</v>
      </c>
      <c r="R26" s="202">
        <v>5.6</v>
      </c>
      <c r="S26" s="202">
        <v>4.5</v>
      </c>
      <c r="T26" s="202">
        <v>3.9</v>
      </c>
      <c r="U26" s="202">
        <v>3.1</v>
      </c>
      <c r="V26" s="202">
        <v>3</v>
      </c>
      <c r="W26" s="202">
        <v>3.6</v>
      </c>
      <c r="X26" s="202">
        <v>3.1</v>
      </c>
      <c r="Y26" s="202">
        <v>3.4</v>
      </c>
      <c r="Z26" s="209">
        <f t="shared" si="1"/>
        <v>4.270833333333333</v>
      </c>
      <c r="AA26" s="150">
        <v>8.8</v>
      </c>
      <c r="AB26" s="151">
        <v>0.6020833333333333</v>
      </c>
      <c r="AC26" s="2">
        <v>24</v>
      </c>
      <c r="AD26" s="150">
        <v>-0.3</v>
      </c>
      <c r="AE26" s="248">
        <v>0.08125</v>
      </c>
      <c r="AF26" s="1"/>
    </row>
    <row r="27" spans="1:32" ht="11.25" customHeight="1">
      <c r="A27" s="210">
        <v>25</v>
      </c>
      <c r="B27" s="202">
        <v>4.3</v>
      </c>
      <c r="C27" s="202">
        <v>4.9</v>
      </c>
      <c r="D27" s="202">
        <v>4.1</v>
      </c>
      <c r="E27" s="202">
        <v>3.8</v>
      </c>
      <c r="F27" s="202">
        <v>3.9</v>
      </c>
      <c r="G27" s="202">
        <v>3.4</v>
      </c>
      <c r="H27" s="202">
        <v>3.2</v>
      </c>
      <c r="I27" s="202">
        <v>6</v>
      </c>
      <c r="J27" s="202">
        <v>8.5</v>
      </c>
      <c r="K27" s="202">
        <v>10.4</v>
      </c>
      <c r="L27" s="202">
        <v>9.7</v>
      </c>
      <c r="M27" s="202">
        <v>9.2</v>
      </c>
      <c r="N27" s="202">
        <v>10.6</v>
      </c>
      <c r="O27" s="202">
        <v>10.1</v>
      </c>
      <c r="P27" s="202">
        <v>9.7</v>
      </c>
      <c r="Q27" s="202">
        <v>9.4</v>
      </c>
      <c r="R27" s="202">
        <v>8.7</v>
      </c>
      <c r="S27" s="202">
        <v>8.5</v>
      </c>
      <c r="T27" s="202">
        <v>8.3</v>
      </c>
      <c r="U27" s="202">
        <v>7.2</v>
      </c>
      <c r="V27" s="202">
        <v>6.8</v>
      </c>
      <c r="W27" s="202">
        <v>7.9</v>
      </c>
      <c r="X27" s="202">
        <v>7.3</v>
      </c>
      <c r="Y27" s="202">
        <v>5.8</v>
      </c>
      <c r="Z27" s="209">
        <f t="shared" si="1"/>
        <v>7.154166666666668</v>
      </c>
      <c r="AA27" s="150">
        <v>10.7</v>
      </c>
      <c r="AB27" s="151">
        <v>0.5416666666666666</v>
      </c>
      <c r="AC27" s="2">
        <v>25</v>
      </c>
      <c r="AD27" s="150">
        <v>2.4</v>
      </c>
      <c r="AE27" s="248">
        <v>0.23958333333333334</v>
      </c>
      <c r="AF27" s="1"/>
    </row>
    <row r="28" spans="1:32" ht="11.25" customHeight="1">
      <c r="A28" s="210">
        <v>26</v>
      </c>
      <c r="B28" s="202">
        <v>4.5</v>
      </c>
      <c r="C28" s="202">
        <v>3.7</v>
      </c>
      <c r="D28" s="202">
        <v>3.2</v>
      </c>
      <c r="E28" s="202">
        <v>2.7</v>
      </c>
      <c r="F28" s="202">
        <v>2.1</v>
      </c>
      <c r="G28" s="202">
        <v>2.1</v>
      </c>
      <c r="H28" s="202">
        <v>1.7</v>
      </c>
      <c r="I28" s="202">
        <v>3.5</v>
      </c>
      <c r="J28" s="202">
        <v>4.9</v>
      </c>
      <c r="K28" s="202">
        <v>6.5</v>
      </c>
      <c r="L28" s="202">
        <v>7.4</v>
      </c>
      <c r="M28" s="202">
        <v>8.2</v>
      </c>
      <c r="N28" s="202">
        <v>8.3</v>
      </c>
      <c r="O28" s="202">
        <v>8.8</v>
      </c>
      <c r="P28" s="202">
        <v>8.1</v>
      </c>
      <c r="Q28" s="202">
        <v>7</v>
      </c>
      <c r="R28" s="202">
        <v>5.5</v>
      </c>
      <c r="S28" s="202">
        <v>4.4</v>
      </c>
      <c r="T28" s="202">
        <v>4</v>
      </c>
      <c r="U28" s="202">
        <v>3.2</v>
      </c>
      <c r="V28" s="202">
        <v>3.5</v>
      </c>
      <c r="W28" s="202">
        <v>3.4</v>
      </c>
      <c r="X28" s="202">
        <v>2.8</v>
      </c>
      <c r="Y28" s="202">
        <v>2.5</v>
      </c>
      <c r="Z28" s="209">
        <f t="shared" si="1"/>
        <v>4.666666666666667</v>
      </c>
      <c r="AA28" s="150">
        <v>9.1</v>
      </c>
      <c r="AB28" s="151">
        <v>0.5770833333333333</v>
      </c>
      <c r="AC28" s="2">
        <v>26</v>
      </c>
      <c r="AD28" s="150">
        <v>1.1</v>
      </c>
      <c r="AE28" s="248">
        <v>0.27291666666666664</v>
      </c>
      <c r="AF28" s="1"/>
    </row>
    <row r="29" spans="1:32" ht="11.25" customHeight="1">
      <c r="A29" s="210">
        <v>27</v>
      </c>
      <c r="B29" s="202">
        <v>0.4</v>
      </c>
      <c r="C29" s="202">
        <v>-0.3</v>
      </c>
      <c r="D29" s="202">
        <v>-0.7</v>
      </c>
      <c r="E29" s="202">
        <v>-1</v>
      </c>
      <c r="F29" s="202">
        <v>-1.5</v>
      </c>
      <c r="G29" s="202">
        <v>-0.2</v>
      </c>
      <c r="H29" s="202">
        <v>1.4</v>
      </c>
      <c r="I29" s="202">
        <v>3.7</v>
      </c>
      <c r="J29" s="202">
        <v>5.8</v>
      </c>
      <c r="K29" s="202">
        <v>7.2</v>
      </c>
      <c r="L29" s="202">
        <v>8.2</v>
      </c>
      <c r="M29" s="202">
        <v>8.8</v>
      </c>
      <c r="N29" s="202">
        <v>9.3</v>
      </c>
      <c r="O29" s="202">
        <v>8.6</v>
      </c>
      <c r="P29" s="202">
        <v>10.2</v>
      </c>
      <c r="Q29" s="202">
        <v>9</v>
      </c>
      <c r="R29" s="202">
        <v>7.9</v>
      </c>
      <c r="S29" s="202">
        <v>5.8</v>
      </c>
      <c r="T29" s="202">
        <v>4.8</v>
      </c>
      <c r="U29" s="202">
        <v>4.6</v>
      </c>
      <c r="V29" s="202">
        <v>4.1</v>
      </c>
      <c r="W29" s="202">
        <v>4.3</v>
      </c>
      <c r="X29" s="202">
        <v>4</v>
      </c>
      <c r="Y29" s="202">
        <v>4.4</v>
      </c>
      <c r="Z29" s="209">
        <f t="shared" si="1"/>
        <v>4.533333333333333</v>
      </c>
      <c r="AA29" s="150">
        <v>10.3</v>
      </c>
      <c r="AB29" s="151">
        <v>0.6402777777777778</v>
      </c>
      <c r="AC29" s="2">
        <v>27</v>
      </c>
      <c r="AD29" s="150">
        <v>-1.5</v>
      </c>
      <c r="AE29" s="248">
        <v>0.20972222222222223</v>
      </c>
      <c r="AF29" s="1"/>
    </row>
    <row r="30" spans="1:32" ht="11.25" customHeight="1">
      <c r="A30" s="210">
        <v>28</v>
      </c>
      <c r="B30" s="202">
        <v>5.2</v>
      </c>
      <c r="C30" s="202">
        <v>7.3</v>
      </c>
      <c r="D30" s="202">
        <v>8</v>
      </c>
      <c r="E30" s="202">
        <v>8.2</v>
      </c>
      <c r="F30" s="202">
        <v>8.3</v>
      </c>
      <c r="G30" s="202">
        <v>8.6</v>
      </c>
      <c r="H30" s="202">
        <v>8.3</v>
      </c>
      <c r="I30" s="202">
        <v>9.5</v>
      </c>
      <c r="J30" s="202">
        <v>10.3</v>
      </c>
      <c r="K30" s="202">
        <v>12.1</v>
      </c>
      <c r="L30" s="202">
        <v>13.1</v>
      </c>
      <c r="M30" s="202">
        <v>13.5</v>
      </c>
      <c r="N30" s="202">
        <v>15</v>
      </c>
      <c r="O30" s="202">
        <v>15.2</v>
      </c>
      <c r="P30" s="202">
        <v>15.5</v>
      </c>
      <c r="Q30" s="202">
        <v>14.7</v>
      </c>
      <c r="R30" s="202">
        <v>13.7</v>
      </c>
      <c r="S30" s="202">
        <v>12.4</v>
      </c>
      <c r="T30" s="202">
        <v>11.5</v>
      </c>
      <c r="U30" s="202">
        <v>11.7</v>
      </c>
      <c r="V30" s="202">
        <v>11.4</v>
      </c>
      <c r="W30" s="202">
        <v>10.7</v>
      </c>
      <c r="X30" s="202">
        <v>8.7</v>
      </c>
      <c r="Y30" s="202">
        <v>9.7</v>
      </c>
      <c r="Z30" s="209">
        <f t="shared" si="1"/>
        <v>10.941666666666665</v>
      </c>
      <c r="AA30" s="150">
        <v>15.5</v>
      </c>
      <c r="AB30" s="151">
        <v>0.6270833333333333</v>
      </c>
      <c r="AC30" s="2">
        <v>28</v>
      </c>
      <c r="AD30" s="150">
        <v>3.5</v>
      </c>
      <c r="AE30" s="248">
        <v>0.02638888888888889</v>
      </c>
      <c r="AF30" s="1"/>
    </row>
    <row r="31" spans="1:32" ht="11.25" customHeight="1">
      <c r="A31" s="210">
        <v>29</v>
      </c>
      <c r="B31" s="202">
        <v>9.6</v>
      </c>
      <c r="C31" s="202">
        <v>8.5</v>
      </c>
      <c r="D31" s="202">
        <v>7.2</v>
      </c>
      <c r="E31" s="202">
        <v>6.3</v>
      </c>
      <c r="F31" s="202">
        <v>5.1</v>
      </c>
      <c r="G31" s="202">
        <v>4.5</v>
      </c>
      <c r="H31" s="202">
        <v>5.1</v>
      </c>
      <c r="I31" s="202">
        <v>6.3</v>
      </c>
      <c r="J31" s="202">
        <v>5.7</v>
      </c>
      <c r="K31" s="202">
        <v>4</v>
      </c>
      <c r="L31" s="202">
        <v>3.9</v>
      </c>
      <c r="M31" s="202">
        <v>5.1</v>
      </c>
      <c r="N31" s="202">
        <v>5</v>
      </c>
      <c r="O31" s="202">
        <v>6.9</v>
      </c>
      <c r="P31" s="202">
        <v>6.2</v>
      </c>
      <c r="Q31" s="202">
        <v>6.1</v>
      </c>
      <c r="R31" s="202">
        <v>5.8</v>
      </c>
      <c r="S31" s="202">
        <v>6</v>
      </c>
      <c r="T31" s="202">
        <v>5.6</v>
      </c>
      <c r="U31" s="202">
        <v>4.8</v>
      </c>
      <c r="V31" s="202">
        <v>5</v>
      </c>
      <c r="W31" s="202">
        <v>4.9</v>
      </c>
      <c r="X31" s="202">
        <v>4.7</v>
      </c>
      <c r="Y31" s="202">
        <v>4</v>
      </c>
      <c r="Z31" s="209">
        <f t="shared" si="1"/>
        <v>5.679166666666666</v>
      </c>
      <c r="AA31" s="150">
        <v>9.7</v>
      </c>
      <c r="AB31" s="151">
        <v>0.05069444444444445</v>
      </c>
      <c r="AC31" s="2">
        <v>29</v>
      </c>
      <c r="AD31" s="150">
        <v>3.7</v>
      </c>
      <c r="AE31" s="248">
        <v>0.4548611111111111</v>
      </c>
      <c r="AF31" s="1"/>
    </row>
    <row r="32" spans="1:32" ht="11.25" customHeight="1">
      <c r="A32" s="210">
        <v>30</v>
      </c>
      <c r="B32" s="202">
        <v>4.5</v>
      </c>
      <c r="C32" s="202">
        <v>4.1</v>
      </c>
      <c r="D32" s="202">
        <v>2.9</v>
      </c>
      <c r="E32" s="202">
        <v>1.8</v>
      </c>
      <c r="F32" s="202">
        <v>1.8</v>
      </c>
      <c r="G32" s="202">
        <v>1.7</v>
      </c>
      <c r="H32" s="202">
        <v>1.5</v>
      </c>
      <c r="I32" s="202">
        <v>4.3</v>
      </c>
      <c r="J32" s="202">
        <v>7.9</v>
      </c>
      <c r="K32" s="202">
        <v>10.7</v>
      </c>
      <c r="L32" s="202">
        <v>10.7</v>
      </c>
      <c r="M32" s="202">
        <v>11.9</v>
      </c>
      <c r="N32" s="202">
        <v>12.8</v>
      </c>
      <c r="O32" s="202">
        <v>13</v>
      </c>
      <c r="P32" s="202">
        <v>13.2</v>
      </c>
      <c r="Q32" s="202">
        <v>12.6</v>
      </c>
      <c r="R32" s="202">
        <v>9.9</v>
      </c>
      <c r="S32" s="202">
        <v>8</v>
      </c>
      <c r="T32" s="202">
        <v>8</v>
      </c>
      <c r="U32" s="202">
        <v>5.9</v>
      </c>
      <c r="V32" s="202">
        <v>5.5</v>
      </c>
      <c r="W32" s="202">
        <v>4.8</v>
      </c>
      <c r="X32" s="202">
        <v>4.8</v>
      </c>
      <c r="Y32" s="202">
        <v>4.8</v>
      </c>
      <c r="Z32" s="209">
        <f t="shared" si="1"/>
        <v>6.962500000000002</v>
      </c>
      <c r="AA32" s="150">
        <v>13.8</v>
      </c>
      <c r="AB32" s="151">
        <v>0.6298611111111111</v>
      </c>
      <c r="AC32" s="2">
        <v>30</v>
      </c>
      <c r="AD32" s="150">
        <v>1.3</v>
      </c>
      <c r="AE32" s="248">
        <v>0.3034722222222222</v>
      </c>
      <c r="AF32" s="1"/>
    </row>
    <row r="33" spans="1:32" ht="11.25" customHeight="1">
      <c r="A33" s="210">
        <v>31</v>
      </c>
      <c r="B33" s="202">
        <v>4</v>
      </c>
      <c r="C33" s="202">
        <v>5.4</v>
      </c>
      <c r="D33" s="202">
        <v>5.8</v>
      </c>
      <c r="E33" s="202">
        <v>5.3</v>
      </c>
      <c r="F33" s="202">
        <v>5.1</v>
      </c>
      <c r="G33" s="202">
        <v>5.2</v>
      </c>
      <c r="H33" s="202">
        <v>5</v>
      </c>
      <c r="I33" s="202">
        <v>6</v>
      </c>
      <c r="J33" s="202">
        <v>7.2</v>
      </c>
      <c r="K33" s="202">
        <v>8.2</v>
      </c>
      <c r="L33" s="202">
        <v>9.4</v>
      </c>
      <c r="M33" s="202">
        <v>9.1</v>
      </c>
      <c r="N33" s="202">
        <v>9.5</v>
      </c>
      <c r="O33" s="202">
        <v>9.3</v>
      </c>
      <c r="P33" s="202">
        <v>9.4</v>
      </c>
      <c r="Q33" s="202">
        <v>8.5</v>
      </c>
      <c r="R33" s="202">
        <v>7.9</v>
      </c>
      <c r="S33" s="202">
        <v>7</v>
      </c>
      <c r="T33" s="202">
        <v>7</v>
      </c>
      <c r="U33" s="202">
        <v>6.5</v>
      </c>
      <c r="V33" s="202">
        <v>5.8</v>
      </c>
      <c r="W33" s="202">
        <v>5.9</v>
      </c>
      <c r="X33" s="202">
        <v>4.9</v>
      </c>
      <c r="Y33" s="202">
        <v>4.4</v>
      </c>
      <c r="Z33" s="209">
        <f t="shared" si="1"/>
        <v>6.741666666666668</v>
      </c>
      <c r="AA33" s="150">
        <v>10.4</v>
      </c>
      <c r="AB33" s="151">
        <v>0.5152777777777778</v>
      </c>
      <c r="AC33" s="2">
        <v>31</v>
      </c>
      <c r="AD33" s="150">
        <v>3.8</v>
      </c>
      <c r="AE33" s="248">
        <v>0.025694444444444447</v>
      </c>
      <c r="AF33" s="1"/>
    </row>
    <row r="34" spans="1:32" ht="15" customHeight="1">
      <c r="A34" s="211" t="s">
        <v>9</v>
      </c>
      <c r="B34" s="212">
        <f>AVERAGE(B3:B33)</f>
        <v>3.0387096774193547</v>
      </c>
      <c r="C34" s="212">
        <f aca="true" t="shared" si="2" ref="C34:R34">AVERAGE(C3:C33)</f>
        <v>2.906451612903226</v>
      </c>
      <c r="D34" s="212">
        <f t="shared" si="2"/>
        <v>2.7870967741935484</v>
      </c>
      <c r="E34" s="212">
        <f t="shared" si="2"/>
        <v>2.6032258064516127</v>
      </c>
      <c r="F34" s="212">
        <f t="shared" si="2"/>
        <v>2.5096774193548383</v>
      </c>
      <c r="G34" s="212">
        <f t="shared" si="2"/>
        <v>2.648387096774193</v>
      </c>
      <c r="H34" s="212">
        <f t="shared" si="2"/>
        <v>2.4612903225806453</v>
      </c>
      <c r="I34" s="212">
        <f t="shared" si="2"/>
        <v>4.1322580645161295</v>
      </c>
      <c r="J34" s="212">
        <f t="shared" si="2"/>
        <v>6.070967741935484</v>
      </c>
      <c r="K34" s="212">
        <f t="shared" si="2"/>
        <v>7.154838709677418</v>
      </c>
      <c r="L34" s="212">
        <f t="shared" si="2"/>
        <v>7.777419354838709</v>
      </c>
      <c r="M34" s="212">
        <f t="shared" si="2"/>
        <v>8.264516129032257</v>
      </c>
      <c r="N34" s="212">
        <f t="shared" si="2"/>
        <v>8.619354838709677</v>
      </c>
      <c r="O34" s="212">
        <f t="shared" si="2"/>
        <v>8.63225806451613</v>
      </c>
      <c r="P34" s="212">
        <f t="shared" si="2"/>
        <v>8.367741935483869</v>
      </c>
      <c r="Q34" s="212">
        <f t="shared" si="2"/>
        <v>7.6903225806451605</v>
      </c>
      <c r="R34" s="212">
        <f t="shared" si="2"/>
        <v>6.187096774193549</v>
      </c>
      <c r="S34" s="212">
        <f aca="true" t="shared" si="3" ref="S34:Y34">AVERAGE(S3:S33)</f>
        <v>5.290322580645162</v>
      </c>
      <c r="T34" s="212">
        <f t="shared" si="3"/>
        <v>4.854838709677418</v>
      </c>
      <c r="U34" s="212">
        <f t="shared" si="3"/>
        <v>4.2387096774193544</v>
      </c>
      <c r="V34" s="212">
        <f t="shared" si="3"/>
        <v>3.958064516129032</v>
      </c>
      <c r="W34" s="212">
        <f t="shared" si="3"/>
        <v>3.8516129032258073</v>
      </c>
      <c r="X34" s="212">
        <f t="shared" si="3"/>
        <v>3.661290322580645</v>
      </c>
      <c r="Y34" s="212">
        <f t="shared" si="3"/>
        <v>3.4548387096774196</v>
      </c>
      <c r="Z34" s="212">
        <f>AVERAGE(B3:Y33)</f>
        <v>5.048387096774193</v>
      </c>
      <c r="AA34" s="213">
        <f>(AVERAGE(最高))</f>
        <v>9.561290322580644</v>
      </c>
      <c r="AB34" s="214"/>
      <c r="AC34" s="215"/>
      <c r="AD34" s="213">
        <f>(AVERAGE(最低))</f>
        <v>0.7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13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16.2</v>
      </c>
      <c r="C46" s="258">
        <v>21</v>
      </c>
      <c r="D46" s="253">
        <v>0.4625</v>
      </c>
      <c r="E46" s="192"/>
      <c r="F46" s="155"/>
      <c r="G46" s="161">
        <f>MIN(最低)</f>
        <v>-2.2</v>
      </c>
      <c r="H46" s="258">
        <v>15</v>
      </c>
      <c r="I46" s="255">
        <v>0.22847222222222222</v>
      </c>
    </row>
    <row r="47" spans="1:9" ht="11.25" customHeight="1">
      <c r="A47" s="157"/>
      <c r="B47" s="158"/>
      <c r="C47" s="258"/>
      <c r="D47" s="253"/>
      <c r="E47" s="192"/>
      <c r="F47" s="157"/>
      <c r="G47" s="158"/>
      <c r="H47" s="258"/>
      <c r="I47" s="255"/>
    </row>
    <row r="48" spans="1:9" ht="11.25" customHeight="1">
      <c r="A48" s="159"/>
      <c r="B48" s="160"/>
      <c r="C48" s="263"/>
      <c r="D48" s="254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2010</v>
      </c>
      <c r="AA1" s="1" t="s">
        <v>1</v>
      </c>
      <c r="AB1" s="221">
        <v>10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02">
        <v>17.5</v>
      </c>
      <c r="C3" s="202">
        <v>17.7</v>
      </c>
      <c r="D3" s="202">
        <v>17.6</v>
      </c>
      <c r="E3" s="202">
        <v>17.9</v>
      </c>
      <c r="F3" s="202">
        <v>17.7</v>
      </c>
      <c r="G3" s="202">
        <v>17.5</v>
      </c>
      <c r="H3" s="202">
        <v>17.9</v>
      </c>
      <c r="I3" s="202">
        <v>18.7</v>
      </c>
      <c r="J3" s="202">
        <v>19.2</v>
      </c>
      <c r="K3" s="202">
        <v>20.5</v>
      </c>
      <c r="L3" s="202">
        <v>21.4</v>
      </c>
      <c r="M3" s="202">
        <v>21</v>
      </c>
      <c r="N3" s="202">
        <v>22</v>
      </c>
      <c r="O3" s="202">
        <v>21.3</v>
      </c>
      <c r="P3" s="202">
        <v>21.2</v>
      </c>
      <c r="Q3" s="202">
        <v>20.3</v>
      </c>
      <c r="R3" s="202">
        <v>19.8</v>
      </c>
      <c r="S3" s="202">
        <v>19.1</v>
      </c>
      <c r="T3" s="202">
        <v>18.4</v>
      </c>
      <c r="U3" s="202">
        <v>17.7</v>
      </c>
      <c r="V3" s="202">
        <v>17.8</v>
      </c>
      <c r="W3" s="202">
        <v>17</v>
      </c>
      <c r="X3" s="202">
        <v>16.9</v>
      </c>
      <c r="Y3" s="202">
        <v>16.6</v>
      </c>
      <c r="Z3" s="209">
        <f aca="true" t="shared" si="0" ref="Z3:Z33">AVERAGE(B3:Y3)</f>
        <v>18.8625</v>
      </c>
      <c r="AA3" s="150">
        <v>22.2</v>
      </c>
      <c r="AB3" s="151">
        <v>0.5715277777777777</v>
      </c>
      <c r="AC3" s="2">
        <v>1</v>
      </c>
      <c r="AD3" s="150">
        <v>16.4</v>
      </c>
      <c r="AE3" s="248">
        <v>0.9916666666666667</v>
      </c>
      <c r="AF3" s="1"/>
    </row>
    <row r="4" spans="1:32" ht="11.25" customHeight="1">
      <c r="A4" s="210">
        <v>2</v>
      </c>
      <c r="B4" s="202">
        <v>16.2</v>
      </c>
      <c r="C4" s="202">
        <v>15.6</v>
      </c>
      <c r="D4" s="202">
        <v>15</v>
      </c>
      <c r="E4" s="202">
        <v>15</v>
      </c>
      <c r="F4" s="202">
        <v>14.8</v>
      </c>
      <c r="G4" s="202">
        <v>15.7</v>
      </c>
      <c r="H4" s="202">
        <v>17.5</v>
      </c>
      <c r="I4" s="202">
        <v>19.7</v>
      </c>
      <c r="J4" s="202">
        <v>21</v>
      </c>
      <c r="K4" s="202">
        <v>21.8</v>
      </c>
      <c r="L4" s="202">
        <v>22</v>
      </c>
      <c r="M4" s="202">
        <v>21.7</v>
      </c>
      <c r="N4" s="202">
        <v>21.6</v>
      </c>
      <c r="O4" s="202">
        <v>21</v>
      </c>
      <c r="P4" s="202">
        <v>20.4</v>
      </c>
      <c r="Q4" s="202">
        <v>19.7</v>
      </c>
      <c r="R4" s="202">
        <v>19.4</v>
      </c>
      <c r="S4" s="203">
        <v>19.1</v>
      </c>
      <c r="T4" s="202">
        <v>19.1</v>
      </c>
      <c r="U4" s="202">
        <v>18.8</v>
      </c>
      <c r="V4" s="202">
        <v>19.1</v>
      </c>
      <c r="W4" s="202">
        <v>18.8</v>
      </c>
      <c r="X4" s="202">
        <v>18.8</v>
      </c>
      <c r="Y4" s="202">
        <v>17.8</v>
      </c>
      <c r="Z4" s="209">
        <f t="shared" si="0"/>
        <v>18.733333333333338</v>
      </c>
      <c r="AA4" s="150">
        <v>22.5</v>
      </c>
      <c r="AB4" s="151">
        <v>0.4923611111111111</v>
      </c>
      <c r="AC4" s="2">
        <v>2</v>
      </c>
      <c r="AD4" s="150">
        <v>14.4</v>
      </c>
      <c r="AE4" s="248">
        <v>0.22430555555555556</v>
      </c>
      <c r="AF4" s="1"/>
    </row>
    <row r="5" spans="1:32" ht="11.25" customHeight="1">
      <c r="A5" s="210">
        <v>3</v>
      </c>
      <c r="B5" s="202">
        <v>16.9</v>
      </c>
      <c r="C5" s="202">
        <v>16.4</v>
      </c>
      <c r="D5" s="202">
        <v>15.9</v>
      </c>
      <c r="E5" s="202">
        <v>15.6</v>
      </c>
      <c r="F5" s="202">
        <v>15.6</v>
      </c>
      <c r="G5" s="202">
        <v>15.4</v>
      </c>
      <c r="H5" s="202">
        <v>18</v>
      </c>
      <c r="I5" s="202">
        <v>20</v>
      </c>
      <c r="J5" s="202">
        <v>20.9</v>
      </c>
      <c r="K5" s="202">
        <v>20.2</v>
      </c>
      <c r="L5" s="202">
        <v>21.1</v>
      </c>
      <c r="M5" s="202">
        <v>21.5</v>
      </c>
      <c r="N5" s="202">
        <v>20.8</v>
      </c>
      <c r="O5" s="202">
        <v>21</v>
      </c>
      <c r="P5" s="202">
        <v>19.7</v>
      </c>
      <c r="Q5" s="202">
        <v>19.8</v>
      </c>
      <c r="R5" s="202">
        <v>19.3</v>
      </c>
      <c r="S5" s="202">
        <v>18.1</v>
      </c>
      <c r="T5" s="202">
        <v>18.3</v>
      </c>
      <c r="U5" s="202">
        <v>18</v>
      </c>
      <c r="V5" s="202">
        <v>18.1</v>
      </c>
      <c r="W5" s="202">
        <v>18.5</v>
      </c>
      <c r="X5" s="202">
        <v>18.7</v>
      </c>
      <c r="Y5" s="202">
        <v>18.7</v>
      </c>
      <c r="Z5" s="209">
        <f t="shared" si="0"/>
        <v>18.604166666666668</v>
      </c>
      <c r="AA5" s="150">
        <v>21.9</v>
      </c>
      <c r="AB5" s="151">
        <v>0.4826388888888889</v>
      </c>
      <c r="AC5" s="2">
        <v>3</v>
      </c>
      <c r="AD5" s="150">
        <v>15.2</v>
      </c>
      <c r="AE5" s="248">
        <v>0.18819444444444444</v>
      </c>
      <c r="AF5" s="1"/>
    </row>
    <row r="6" spans="1:32" ht="11.25" customHeight="1">
      <c r="A6" s="210">
        <v>4</v>
      </c>
      <c r="B6" s="202">
        <v>18.7</v>
      </c>
      <c r="C6" s="202">
        <v>18.8</v>
      </c>
      <c r="D6" s="202">
        <v>18.9</v>
      </c>
      <c r="E6" s="202">
        <v>18.6</v>
      </c>
      <c r="F6" s="202">
        <v>18.2</v>
      </c>
      <c r="G6" s="202">
        <v>18.5</v>
      </c>
      <c r="H6" s="202">
        <v>19</v>
      </c>
      <c r="I6" s="202">
        <v>20.1</v>
      </c>
      <c r="J6" s="202">
        <v>21.8</v>
      </c>
      <c r="K6" s="202">
        <v>22.2</v>
      </c>
      <c r="L6" s="202">
        <v>22.1</v>
      </c>
      <c r="M6" s="202">
        <v>21.4</v>
      </c>
      <c r="N6" s="202">
        <v>22.1</v>
      </c>
      <c r="O6" s="202">
        <v>22.8</v>
      </c>
      <c r="P6" s="202">
        <v>23</v>
      </c>
      <c r="Q6" s="202">
        <v>22.9</v>
      </c>
      <c r="R6" s="202">
        <v>23.2</v>
      </c>
      <c r="S6" s="202">
        <v>22.9</v>
      </c>
      <c r="T6" s="202">
        <v>22.5</v>
      </c>
      <c r="U6" s="202">
        <v>21.2</v>
      </c>
      <c r="V6" s="202">
        <v>20.5</v>
      </c>
      <c r="W6" s="202">
        <v>20</v>
      </c>
      <c r="X6" s="202">
        <v>19</v>
      </c>
      <c r="Y6" s="202">
        <v>18.9</v>
      </c>
      <c r="Z6" s="209">
        <f t="shared" si="0"/>
        <v>20.720833333333328</v>
      </c>
      <c r="AA6" s="150">
        <v>23.4</v>
      </c>
      <c r="AB6" s="151">
        <v>0.6222222222222222</v>
      </c>
      <c r="AC6" s="2">
        <v>4</v>
      </c>
      <c r="AD6" s="150">
        <v>18.1</v>
      </c>
      <c r="AE6" s="248">
        <v>0.2111111111111111</v>
      </c>
      <c r="AF6" s="1"/>
    </row>
    <row r="7" spans="1:32" ht="11.25" customHeight="1">
      <c r="A7" s="210">
        <v>5</v>
      </c>
      <c r="B7" s="202">
        <v>18.8</v>
      </c>
      <c r="C7" s="202">
        <v>19.2</v>
      </c>
      <c r="D7" s="202">
        <v>18.9</v>
      </c>
      <c r="E7" s="202">
        <v>18.8</v>
      </c>
      <c r="F7" s="202">
        <v>18.3</v>
      </c>
      <c r="G7" s="202">
        <v>18.7</v>
      </c>
      <c r="H7" s="202">
        <v>19.5</v>
      </c>
      <c r="I7" s="202">
        <v>21.2</v>
      </c>
      <c r="J7" s="202">
        <v>21.7</v>
      </c>
      <c r="K7" s="202">
        <v>23</v>
      </c>
      <c r="L7" s="202">
        <v>22.7</v>
      </c>
      <c r="M7" s="202">
        <v>24</v>
      </c>
      <c r="N7" s="202">
        <v>23.5</v>
      </c>
      <c r="O7" s="202">
        <v>23.1</v>
      </c>
      <c r="P7" s="202">
        <v>22.7</v>
      </c>
      <c r="Q7" s="202">
        <v>22.2</v>
      </c>
      <c r="R7" s="202">
        <v>20.2</v>
      </c>
      <c r="S7" s="202">
        <v>18.6</v>
      </c>
      <c r="T7" s="202">
        <v>18.5</v>
      </c>
      <c r="U7" s="202">
        <v>18.2</v>
      </c>
      <c r="V7" s="202">
        <v>17.4</v>
      </c>
      <c r="W7" s="202">
        <v>16.9</v>
      </c>
      <c r="X7" s="202">
        <v>16.8</v>
      </c>
      <c r="Y7" s="202">
        <v>16.8</v>
      </c>
      <c r="Z7" s="209">
        <f t="shared" si="0"/>
        <v>19.987499999999997</v>
      </c>
      <c r="AA7" s="150">
        <v>24.8</v>
      </c>
      <c r="AB7" s="151">
        <v>0.4888888888888889</v>
      </c>
      <c r="AC7" s="2">
        <v>5</v>
      </c>
      <c r="AD7" s="150">
        <v>16.5</v>
      </c>
      <c r="AE7" s="248">
        <v>0.9736111111111111</v>
      </c>
      <c r="AF7" s="1"/>
    </row>
    <row r="8" spans="1:32" ht="11.25" customHeight="1">
      <c r="A8" s="210">
        <v>6</v>
      </c>
      <c r="B8" s="202">
        <v>18.2</v>
      </c>
      <c r="C8" s="202">
        <v>18.4</v>
      </c>
      <c r="D8" s="202">
        <v>18.9</v>
      </c>
      <c r="E8" s="202">
        <v>18.2</v>
      </c>
      <c r="F8" s="202">
        <v>18.7</v>
      </c>
      <c r="G8" s="202">
        <v>19.7</v>
      </c>
      <c r="H8" s="202">
        <v>19.8</v>
      </c>
      <c r="I8" s="202">
        <v>21</v>
      </c>
      <c r="J8" s="202">
        <v>21.7</v>
      </c>
      <c r="K8" s="202">
        <v>22.9</v>
      </c>
      <c r="L8" s="202">
        <v>22.6</v>
      </c>
      <c r="M8" s="202">
        <v>22.7</v>
      </c>
      <c r="N8" s="202">
        <v>23</v>
      </c>
      <c r="O8" s="202">
        <v>22</v>
      </c>
      <c r="P8" s="202">
        <v>21.5</v>
      </c>
      <c r="Q8" s="202">
        <v>20.8</v>
      </c>
      <c r="R8" s="202">
        <v>20.3</v>
      </c>
      <c r="S8" s="202">
        <v>19.9</v>
      </c>
      <c r="T8" s="202">
        <v>19.8</v>
      </c>
      <c r="U8" s="202">
        <v>19.5</v>
      </c>
      <c r="V8" s="202">
        <v>19</v>
      </c>
      <c r="W8" s="202">
        <v>19</v>
      </c>
      <c r="X8" s="202">
        <v>19.1</v>
      </c>
      <c r="Y8" s="202">
        <v>19</v>
      </c>
      <c r="Z8" s="209">
        <f t="shared" si="0"/>
        <v>20.2375</v>
      </c>
      <c r="AA8" s="150">
        <v>23.3</v>
      </c>
      <c r="AB8" s="151">
        <v>0.4916666666666667</v>
      </c>
      <c r="AC8" s="2">
        <v>6</v>
      </c>
      <c r="AD8" s="150">
        <v>16.7</v>
      </c>
      <c r="AE8" s="248">
        <v>0.002777777777777778</v>
      </c>
      <c r="AF8" s="1"/>
    </row>
    <row r="9" spans="1:32" ht="11.25" customHeight="1">
      <c r="A9" s="210">
        <v>7</v>
      </c>
      <c r="B9" s="202">
        <v>19.1</v>
      </c>
      <c r="C9" s="202">
        <v>19</v>
      </c>
      <c r="D9" s="202">
        <v>18.8</v>
      </c>
      <c r="E9" s="202">
        <v>18.6</v>
      </c>
      <c r="F9" s="202">
        <v>18.5</v>
      </c>
      <c r="G9" s="202">
        <v>18.6</v>
      </c>
      <c r="H9" s="202">
        <v>19.9</v>
      </c>
      <c r="I9" s="202">
        <v>20.9</v>
      </c>
      <c r="J9" s="202">
        <v>21.8</v>
      </c>
      <c r="K9" s="202">
        <v>22.2</v>
      </c>
      <c r="L9" s="202">
        <v>22.2</v>
      </c>
      <c r="M9" s="202">
        <v>22.4</v>
      </c>
      <c r="N9" s="202">
        <v>21.9</v>
      </c>
      <c r="O9" s="202">
        <v>21.1</v>
      </c>
      <c r="P9" s="202">
        <v>21.2</v>
      </c>
      <c r="Q9" s="202">
        <v>20.4</v>
      </c>
      <c r="R9" s="202">
        <v>20.1</v>
      </c>
      <c r="S9" s="202">
        <v>19.9</v>
      </c>
      <c r="T9" s="202">
        <v>19.4</v>
      </c>
      <c r="U9" s="202">
        <v>19</v>
      </c>
      <c r="V9" s="202">
        <v>18.9</v>
      </c>
      <c r="W9" s="202">
        <v>18.6</v>
      </c>
      <c r="X9" s="202">
        <v>18.3</v>
      </c>
      <c r="Y9" s="202">
        <v>18.4</v>
      </c>
      <c r="Z9" s="209">
        <f t="shared" si="0"/>
        <v>19.966666666666665</v>
      </c>
      <c r="AA9" s="150">
        <v>22.8</v>
      </c>
      <c r="AB9" s="151">
        <v>0.48333333333333334</v>
      </c>
      <c r="AC9" s="2">
        <v>7</v>
      </c>
      <c r="AD9" s="150">
        <v>18.3</v>
      </c>
      <c r="AE9" s="248">
        <v>1</v>
      </c>
      <c r="AF9" s="1"/>
    </row>
    <row r="10" spans="1:32" ht="11.25" customHeight="1">
      <c r="A10" s="210">
        <v>8</v>
      </c>
      <c r="B10" s="202">
        <v>18.4</v>
      </c>
      <c r="C10" s="202">
        <v>18</v>
      </c>
      <c r="D10" s="202">
        <v>17.9</v>
      </c>
      <c r="E10" s="202">
        <v>17.9</v>
      </c>
      <c r="F10" s="202">
        <v>18</v>
      </c>
      <c r="G10" s="202">
        <v>17.8</v>
      </c>
      <c r="H10" s="202">
        <v>19.6</v>
      </c>
      <c r="I10" s="202">
        <v>20.3</v>
      </c>
      <c r="J10" s="202">
        <v>21.6</v>
      </c>
      <c r="K10" s="202">
        <v>21.7</v>
      </c>
      <c r="L10" s="202">
        <v>22.2</v>
      </c>
      <c r="M10" s="202">
        <v>21.8</v>
      </c>
      <c r="N10" s="202">
        <v>21</v>
      </c>
      <c r="O10" s="202">
        <v>20.8</v>
      </c>
      <c r="P10" s="202">
        <v>19.8</v>
      </c>
      <c r="Q10" s="202">
        <v>19.4</v>
      </c>
      <c r="R10" s="202">
        <v>19.1</v>
      </c>
      <c r="S10" s="202">
        <v>18.7</v>
      </c>
      <c r="T10" s="202">
        <v>18.1</v>
      </c>
      <c r="U10" s="202">
        <v>17.8</v>
      </c>
      <c r="V10" s="202">
        <v>17.6</v>
      </c>
      <c r="W10" s="202">
        <v>17.5</v>
      </c>
      <c r="X10" s="202">
        <v>17.1</v>
      </c>
      <c r="Y10" s="202">
        <v>16.8</v>
      </c>
      <c r="Z10" s="209">
        <f t="shared" si="0"/>
        <v>19.120833333333337</v>
      </c>
      <c r="AA10" s="150">
        <v>22.2</v>
      </c>
      <c r="AB10" s="151">
        <v>0.4590277777777778</v>
      </c>
      <c r="AC10" s="2">
        <v>8</v>
      </c>
      <c r="AD10" s="150">
        <v>16.7</v>
      </c>
      <c r="AE10" s="248">
        <v>0.9993055555555556</v>
      </c>
      <c r="AF10" s="1"/>
    </row>
    <row r="11" spans="1:32" ht="11.25" customHeight="1">
      <c r="A11" s="210">
        <v>9</v>
      </c>
      <c r="B11" s="202">
        <v>17</v>
      </c>
      <c r="C11" s="202">
        <v>17.2</v>
      </c>
      <c r="D11" s="202">
        <v>17</v>
      </c>
      <c r="E11" s="202">
        <v>17.1</v>
      </c>
      <c r="F11" s="202">
        <v>17.3</v>
      </c>
      <c r="G11" s="202">
        <v>17.6</v>
      </c>
      <c r="H11" s="202">
        <v>18</v>
      </c>
      <c r="I11" s="202">
        <v>18.5</v>
      </c>
      <c r="J11" s="202">
        <v>18.5</v>
      </c>
      <c r="K11" s="202">
        <v>18.2</v>
      </c>
      <c r="L11" s="202">
        <v>18.5</v>
      </c>
      <c r="M11" s="202">
        <v>18.7</v>
      </c>
      <c r="N11" s="202">
        <v>19.1</v>
      </c>
      <c r="O11" s="202">
        <v>18.3</v>
      </c>
      <c r="P11" s="202">
        <v>17.4</v>
      </c>
      <c r="Q11" s="202">
        <v>16.9</v>
      </c>
      <c r="R11" s="202">
        <v>16.7</v>
      </c>
      <c r="S11" s="202">
        <v>17.2</v>
      </c>
      <c r="T11" s="202">
        <v>17.7</v>
      </c>
      <c r="U11" s="202">
        <v>18.7</v>
      </c>
      <c r="V11" s="202">
        <v>19.8</v>
      </c>
      <c r="W11" s="202">
        <v>21</v>
      </c>
      <c r="X11" s="202">
        <v>20.7</v>
      </c>
      <c r="Y11" s="202">
        <v>20.6</v>
      </c>
      <c r="Z11" s="209">
        <f t="shared" si="0"/>
        <v>18.237499999999997</v>
      </c>
      <c r="AA11" s="150">
        <v>21.2</v>
      </c>
      <c r="AB11" s="151">
        <v>0.907638888888889</v>
      </c>
      <c r="AC11" s="2">
        <v>9</v>
      </c>
      <c r="AD11" s="150">
        <v>16.7</v>
      </c>
      <c r="AE11" s="248">
        <v>0.7152777777777778</v>
      </c>
      <c r="AF11" s="1"/>
    </row>
    <row r="12" spans="1:32" ht="11.25" customHeight="1">
      <c r="A12" s="218">
        <v>10</v>
      </c>
      <c r="B12" s="204">
        <v>20.4</v>
      </c>
      <c r="C12" s="204">
        <v>20.6</v>
      </c>
      <c r="D12" s="204">
        <v>21</v>
      </c>
      <c r="E12" s="204">
        <v>20.6</v>
      </c>
      <c r="F12" s="204">
        <v>20.5</v>
      </c>
      <c r="G12" s="204">
        <v>20.5</v>
      </c>
      <c r="H12" s="204">
        <v>20.3</v>
      </c>
      <c r="I12" s="204">
        <v>20.6</v>
      </c>
      <c r="J12" s="204">
        <v>20.7</v>
      </c>
      <c r="K12" s="204">
        <v>21.5</v>
      </c>
      <c r="L12" s="204">
        <v>20.9</v>
      </c>
      <c r="M12" s="204">
        <v>22</v>
      </c>
      <c r="N12" s="204">
        <v>23.5</v>
      </c>
      <c r="O12" s="204">
        <v>23.4</v>
      </c>
      <c r="P12" s="204">
        <v>22.9</v>
      </c>
      <c r="Q12" s="204">
        <v>21.8</v>
      </c>
      <c r="R12" s="204">
        <v>21.5</v>
      </c>
      <c r="S12" s="204">
        <v>20.6</v>
      </c>
      <c r="T12" s="204">
        <v>19.8</v>
      </c>
      <c r="U12" s="204">
        <v>18.9</v>
      </c>
      <c r="V12" s="204">
        <v>18.4</v>
      </c>
      <c r="W12" s="204">
        <v>17.9</v>
      </c>
      <c r="X12" s="204">
        <v>17.6</v>
      </c>
      <c r="Y12" s="204">
        <v>17.7</v>
      </c>
      <c r="Z12" s="219">
        <f t="shared" si="0"/>
        <v>20.566666666666666</v>
      </c>
      <c r="AA12" s="156">
        <v>24.8</v>
      </c>
      <c r="AB12" s="205">
        <v>0.5604166666666667</v>
      </c>
      <c r="AC12" s="206">
        <v>10</v>
      </c>
      <c r="AD12" s="156">
        <v>17.3</v>
      </c>
      <c r="AE12" s="249">
        <v>0.9861111111111112</v>
      </c>
      <c r="AF12" s="1"/>
    </row>
    <row r="13" spans="1:32" ht="11.25" customHeight="1">
      <c r="A13" s="210">
        <v>11</v>
      </c>
      <c r="B13" s="202">
        <v>17.3</v>
      </c>
      <c r="C13" s="202">
        <v>17.7</v>
      </c>
      <c r="D13" s="202">
        <v>17.1</v>
      </c>
      <c r="E13" s="202">
        <v>17.5</v>
      </c>
      <c r="F13" s="202">
        <v>17.4</v>
      </c>
      <c r="G13" s="202">
        <v>16.7</v>
      </c>
      <c r="H13" s="202">
        <v>20.2</v>
      </c>
      <c r="I13" s="202">
        <v>23.9</v>
      </c>
      <c r="J13" s="202">
        <v>25.3</v>
      </c>
      <c r="K13" s="202">
        <v>25.9</v>
      </c>
      <c r="L13" s="202">
        <v>25.1</v>
      </c>
      <c r="M13" s="202">
        <v>25.9</v>
      </c>
      <c r="N13" s="202">
        <v>26.3</v>
      </c>
      <c r="O13" s="202">
        <v>25.1</v>
      </c>
      <c r="P13" s="202">
        <v>24.7</v>
      </c>
      <c r="Q13" s="202">
        <v>24.1</v>
      </c>
      <c r="R13" s="202">
        <v>21.7</v>
      </c>
      <c r="S13" s="202">
        <v>20.5</v>
      </c>
      <c r="T13" s="202">
        <v>19.8</v>
      </c>
      <c r="U13" s="202">
        <v>19.4</v>
      </c>
      <c r="V13" s="202">
        <v>19.4</v>
      </c>
      <c r="W13" s="202">
        <v>19.5</v>
      </c>
      <c r="X13" s="202">
        <v>19.5</v>
      </c>
      <c r="Y13" s="202">
        <v>19.3</v>
      </c>
      <c r="Z13" s="209">
        <f t="shared" si="0"/>
        <v>21.220833333333335</v>
      </c>
      <c r="AA13" s="150">
        <v>26.6</v>
      </c>
      <c r="AB13" s="151">
        <v>0.5493055555555556</v>
      </c>
      <c r="AC13" s="2">
        <v>11</v>
      </c>
      <c r="AD13" s="150">
        <v>16.6</v>
      </c>
      <c r="AE13" s="248">
        <v>0.23958333333333334</v>
      </c>
      <c r="AF13" s="1"/>
    </row>
    <row r="14" spans="1:32" ht="11.25" customHeight="1">
      <c r="A14" s="210">
        <v>12</v>
      </c>
      <c r="B14" s="202">
        <v>18.9</v>
      </c>
      <c r="C14" s="202">
        <v>18.6</v>
      </c>
      <c r="D14" s="202">
        <v>18.6</v>
      </c>
      <c r="E14" s="202">
        <v>19.1</v>
      </c>
      <c r="F14" s="202">
        <v>19.1</v>
      </c>
      <c r="G14" s="202">
        <v>19</v>
      </c>
      <c r="H14" s="202">
        <v>20.1</v>
      </c>
      <c r="I14" s="202">
        <v>21.3</v>
      </c>
      <c r="J14" s="202">
        <v>21.8</v>
      </c>
      <c r="K14" s="202">
        <v>21.5</v>
      </c>
      <c r="L14" s="202">
        <v>21.4</v>
      </c>
      <c r="M14" s="202">
        <v>21.3</v>
      </c>
      <c r="N14" s="202">
        <v>21.6</v>
      </c>
      <c r="O14" s="202">
        <v>22.5</v>
      </c>
      <c r="P14" s="202">
        <v>23.6</v>
      </c>
      <c r="Q14" s="202">
        <v>22.6</v>
      </c>
      <c r="R14" s="202">
        <v>21.3</v>
      </c>
      <c r="S14" s="202">
        <v>20.8</v>
      </c>
      <c r="T14" s="202">
        <v>20.6</v>
      </c>
      <c r="U14" s="202">
        <v>20.6</v>
      </c>
      <c r="V14" s="202">
        <v>20.3</v>
      </c>
      <c r="W14" s="202">
        <v>19.7</v>
      </c>
      <c r="X14" s="202">
        <v>19.7</v>
      </c>
      <c r="Y14" s="202">
        <v>19.6</v>
      </c>
      <c r="Z14" s="209">
        <f t="shared" si="0"/>
        <v>20.566666666666674</v>
      </c>
      <c r="AA14" s="150">
        <v>23.7</v>
      </c>
      <c r="AB14" s="151">
        <v>0.6256944444444444</v>
      </c>
      <c r="AC14" s="2">
        <v>12</v>
      </c>
      <c r="AD14" s="150">
        <v>18.3</v>
      </c>
      <c r="AE14" s="248">
        <v>0.09444444444444444</v>
      </c>
      <c r="AF14" s="1"/>
    </row>
    <row r="15" spans="1:32" ht="11.25" customHeight="1">
      <c r="A15" s="210">
        <v>13</v>
      </c>
      <c r="B15" s="202">
        <v>19.8</v>
      </c>
      <c r="C15" s="202">
        <v>19.7</v>
      </c>
      <c r="D15" s="202">
        <v>20</v>
      </c>
      <c r="E15" s="202">
        <v>19.6</v>
      </c>
      <c r="F15" s="202">
        <v>18.7</v>
      </c>
      <c r="G15" s="202">
        <v>18.1</v>
      </c>
      <c r="H15" s="202">
        <v>18.3</v>
      </c>
      <c r="I15" s="202">
        <v>19.5</v>
      </c>
      <c r="J15" s="202">
        <v>22.2</v>
      </c>
      <c r="K15" s="202">
        <v>22.8</v>
      </c>
      <c r="L15" s="202">
        <v>22</v>
      </c>
      <c r="M15" s="202">
        <v>21.9</v>
      </c>
      <c r="N15" s="202">
        <v>22.1</v>
      </c>
      <c r="O15" s="202">
        <v>23.4</v>
      </c>
      <c r="P15" s="202">
        <v>22.6</v>
      </c>
      <c r="Q15" s="202">
        <v>22</v>
      </c>
      <c r="R15" s="202">
        <v>20.8</v>
      </c>
      <c r="S15" s="202">
        <v>19.7</v>
      </c>
      <c r="T15" s="202">
        <v>19.1</v>
      </c>
      <c r="U15" s="202">
        <v>18.6</v>
      </c>
      <c r="V15" s="202">
        <v>18.7</v>
      </c>
      <c r="W15" s="202">
        <v>18.7</v>
      </c>
      <c r="X15" s="202">
        <v>19</v>
      </c>
      <c r="Y15" s="202">
        <v>18.9</v>
      </c>
      <c r="Z15" s="209">
        <f t="shared" si="0"/>
        <v>20.258333333333336</v>
      </c>
      <c r="AA15" s="150">
        <v>23.7</v>
      </c>
      <c r="AB15" s="151">
        <v>0.5756944444444444</v>
      </c>
      <c r="AC15" s="2">
        <v>13</v>
      </c>
      <c r="AD15" s="150">
        <v>18</v>
      </c>
      <c r="AE15" s="248">
        <v>0.2972222222222222</v>
      </c>
      <c r="AF15" s="1"/>
    </row>
    <row r="16" spans="1:32" ht="11.25" customHeight="1">
      <c r="A16" s="210">
        <v>14</v>
      </c>
      <c r="B16" s="202">
        <v>18.7</v>
      </c>
      <c r="C16" s="202">
        <v>18.9</v>
      </c>
      <c r="D16" s="202">
        <v>19.1</v>
      </c>
      <c r="E16" s="202">
        <v>18</v>
      </c>
      <c r="F16" s="202">
        <v>18.1</v>
      </c>
      <c r="G16" s="202">
        <v>18.2</v>
      </c>
      <c r="H16" s="202">
        <v>18.5</v>
      </c>
      <c r="I16" s="202">
        <v>19.1</v>
      </c>
      <c r="J16" s="202">
        <v>19.6</v>
      </c>
      <c r="K16" s="202">
        <v>20.3</v>
      </c>
      <c r="L16" s="202">
        <v>20.3</v>
      </c>
      <c r="M16" s="202">
        <v>20.4</v>
      </c>
      <c r="N16" s="202">
        <v>20.8</v>
      </c>
      <c r="O16" s="202">
        <v>20.7</v>
      </c>
      <c r="P16" s="202">
        <v>20.7</v>
      </c>
      <c r="Q16" s="202">
        <v>20.2</v>
      </c>
      <c r="R16" s="202">
        <v>19.7</v>
      </c>
      <c r="S16" s="202">
        <v>19.7</v>
      </c>
      <c r="T16" s="202">
        <v>19.5</v>
      </c>
      <c r="U16" s="202">
        <v>19.3</v>
      </c>
      <c r="V16" s="202">
        <v>19.4</v>
      </c>
      <c r="W16" s="202">
        <v>19.2</v>
      </c>
      <c r="X16" s="202">
        <v>19</v>
      </c>
      <c r="Y16" s="202">
        <v>19</v>
      </c>
      <c r="Z16" s="209">
        <f t="shared" si="0"/>
        <v>19.433333333333334</v>
      </c>
      <c r="AA16" s="150">
        <v>21.3</v>
      </c>
      <c r="AB16" s="151">
        <v>0.60625</v>
      </c>
      <c r="AC16" s="2">
        <v>14</v>
      </c>
      <c r="AD16" s="150">
        <v>17.7</v>
      </c>
      <c r="AE16" s="248">
        <v>0.1875</v>
      </c>
      <c r="AF16" s="1"/>
    </row>
    <row r="17" spans="1:32" ht="11.25" customHeight="1">
      <c r="A17" s="210">
        <v>15</v>
      </c>
      <c r="B17" s="202">
        <v>18.8</v>
      </c>
      <c r="C17" s="202">
        <v>18.7</v>
      </c>
      <c r="D17" s="202">
        <v>18.7</v>
      </c>
      <c r="E17" s="202">
        <v>18.5</v>
      </c>
      <c r="F17" s="202">
        <v>18.5</v>
      </c>
      <c r="G17" s="202">
        <v>18.3</v>
      </c>
      <c r="H17" s="202">
        <v>18.7</v>
      </c>
      <c r="I17" s="202">
        <v>19.2</v>
      </c>
      <c r="J17" s="202">
        <v>19.5</v>
      </c>
      <c r="K17" s="202">
        <v>20.6</v>
      </c>
      <c r="L17" s="202">
        <v>21.1</v>
      </c>
      <c r="M17" s="202">
        <v>20.8</v>
      </c>
      <c r="N17" s="202">
        <v>21.1</v>
      </c>
      <c r="O17" s="202">
        <v>22.2</v>
      </c>
      <c r="P17" s="202">
        <v>21.2</v>
      </c>
      <c r="Q17" s="202">
        <v>20.8</v>
      </c>
      <c r="R17" s="202">
        <v>19.6</v>
      </c>
      <c r="S17" s="202">
        <v>18.7</v>
      </c>
      <c r="T17" s="202">
        <v>18.4</v>
      </c>
      <c r="U17" s="202">
        <v>18.3</v>
      </c>
      <c r="V17" s="202">
        <v>18.4</v>
      </c>
      <c r="W17" s="202">
        <v>19</v>
      </c>
      <c r="X17" s="202">
        <v>18.1</v>
      </c>
      <c r="Y17" s="202">
        <v>17.7</v>
      </c>
      <c r="Z17" s="209">
        <f t="shared" si="0"/>
        <v>19.370833333333334</v>
      </c>
      <c r="AA17" s="150">
        <v>22.8</v>
      </c>
      <c r="AB17" s="151">
        <v>0.5701388888888889</v>
      </c>
      <c r="AC17" s="2">
        <v>15</v>
      </c>
      <c r="AD17" s="150">
        <v>17.7</v>
      </c>
      <c r="AE17" s="248">
        <v>1</v>
      </c>
      <c r="AF17" s="1"/>
    </row>
    <row r="18" spans="1:32" ht="11.25" customHeight="1">
      <c r="A18" s="210">
        <v>16</v>
      </c>
      <c r="B18" s="202">
        <v>17.3</v>
      </c>
      <c r="C18" s="202">
        <v>17.7</v>
      </c>
      <c r="D18" s="202">
        <v>17.9</v>
      </c>
      <c r="E18" s="202">
        <v>18.2</v>
      </c>
      <c r="F18" s="202">
        <v>17.7</v>
      </c>
      <c r="G18" s="202">
        <v>17.2</v>
      </c>
      <c r="H18" s="202">
        <v>17.3</v>
      </c>
      <c r="I18" s="202">
        <v>19</v>
      </c>
      <c r="J18" s="202">
        <v>20.4</v>
      </c>
      <c r="K18" s="202">
        <v>21.3</v>
      </c>
      <c r="L18" s="202">
        <v>21.5</v>
      </c>
      <c r="M18" s="202">
        <v>22.1</v>
      </c>
      <c r="N18" s="202">
        <v>22.8</v>
      </c>
      <c r="O18" s="202">
        <v>22.1</v>
      </c>
      <c r="P18" s="202">
        <v>21</v>
      </c>
      <c r="Q18" s="202">
        <v>20.7</v>
      </c>
      <c r="R18" s="202">
        <v>19.5</v>
      </c>
      <c r="S18" s="202">
        <v>18</v>
      </c>
      <c r="T18" s="202">
        <v>17.3</v>
      </c>
      <c r="U18" s="202">
        <v>17.2</v>
      </c>
      <c r="V18" s="202">
        <v>17.4</v>
      </c>
      <c r="W18" s="202">
        <v>17.4</v>
      </c>
      <c r="X18" s="202">
        <v>17.3</v>
      </c>
      <c r="Y18" s="202">
        <v>17.2</v>
      </c>
      <c r="Z18" s="209">
        <f t="shared" si="0"/>
        <v>18.979166666666668</v>
      </c>
      <c r="AA18" s="150">
        <v>23</v>
      </c>
      <c r="AB18" s="151">
        <v>0.55625</v>
      </c>
      <c r="AC18" s="2">
        <v>16</v>
      </c>
      <c r="AD18" s="150">
        <v>16.9</v>
      </c>
      <c r="AE18" s="248">
        <v>0.27291666666666664</v>
      </c>
      <c r="AF18" s="1"/>
    </row>
    <row r="19" spans="1:32" ht="11.25" customHeight="1">
      <c r="A19" s="210">
        <v>17</v>
      </c>
      <c r="B19" s="202">
        <v>17.1</v>
      </c>
      <c r="C19" s="202">
        <v>17.4</v>
      </c>
      <c r="D19" s="202">
        <v>17.5</v>
      </c>
      <c r="E19" s="202">
        <v>18.1</v>
      </c>
      <c r="F19" s="202">
        <v>18.3</v>
      </c>
      <c r="G19" s="202">
        <v>18.3</v>
      </c>
      <c r="H19" s="202">
        <v>18.7</v>
      </c>
      <c r="I19" s="202">
        <v>20</v>
      </c>
      <c r="J19" s="202">
        <v>20.1</v>
      </c>
      <c r="K19" s="202">
        <v>21.9</v>
      </c>
      <c r="L19" s="202">
        <v>23</v>
      </c>
      <c r="M19" s="202">
        <v>23.5</v>
      </c>
      <c r="N19" s="202">
        <v>22.9</v>
      </c>
      <c r="O19" s="202">
        <v>22.2</v>
      </c>
      <c r="P19" s="202">
        <v>21.2</v>
      </c>
      <c r="Q19" s="202">
        <v>20.7</v>
      </c>
      <c r="R19" s="202">
        <v>19.7</v>
      </c>
      <c r="S19" s="202">
        <v>18.8</v>
      </c>
      <c r="T19" s="202">
        <v>17.7</v>
      </c>
      <c r="U19" s="202">
        <v>16.5</v>
      </c>
      <c r="V19" s="202">
        <v>16.7</v>
      </c>
      <c r="W19" s="202">
        <v>16.5</v>
      </c>
      <c r="X19" s="202">
        <v>15.6</v>
      </c>
      <c r="Y19" s="202">
        <v>15</v>
      </c>
      <c r="Z19" s="209">
        <f t="shared" si="0"/>
        <v>19.05833333333333</v>
      </c>
      <c r="AA19" s="150">
        <v>24</v>
      </c>
      <c r="AB19" s="151">
        <v>0.5236111111111111</v>
      </c>
      <c r="AC19" s="2">
        <v>17</v>
      </c>
      <c r="AD19" s="150">
        <v>14.8</v>
      </c>
      <c r="AE19" s="248">
        <v>0.9993055555555556</v>
      </c>
      <c r="AF19" s="1"/>
    </row>
    <row r="20" spans="1:32" ht="11.25" customHeight="1">
      <c r="A20" s="210">
        <v>18</v>
      </c>
      <c r="B20" s="202">
        <v>15.8</v>
      </c>
      <c r="C20" s="202">
        <v>14.8</v>
      </c>
      <c r="D20" s="202">
        <v>14.7</v>
      </c>
      <c r="E20" s="202">
        <v>15.2</v>
      </c>
      <c r="F20" s="202">
        <v>14.5</v>
      </c>
      <c r="G20" s="202">
        <v>14.5</v>
      </c>
      <c r="H20" s="202">
        <v>15.3</v>
      </c>
      <c r="I20" s="202">
        <v>17.7</v>
      </c>
      <c r="J20" s="202">
        <v>19</v>
      </c>
      <c r="K20" s="202">
        <v>18.4</v>
      </c>
      <c r="L20" s="202">
        <v>19.8</v>
      </c>
      <c r="M20" s="202">
        <v>20.6</v>
      </c>
      <c r="N20" s="202">
        <v>20.1</v>
      </c>
      <c r="O20" s="202">
        <v>19.8</v>
      </c>
      <c r="P20" s="202">
        <v>18.8</v>
      </c>
      <c r="Q20" s="202">
        <v>18.1</v>
      </c>
      <c r="R20" s="202">
        <v>17.6</v>
      </c>
      <c r="S20" s="202">
        <v>17.3</v>
      </c>
      <c r="T20" s="202">
        <v>16.7</v>
      </c>
      <c r="U20" s="202">
        <v>16</v>
      </c>
      <c r="V20" s="202">
        <v>15.7</v>
      </c>
      <c r="W20" s="202">
        <v>16</v>
      </c>
      <c r="X20" s="202">
        <v>15.9</v>
      </c>
      <c r="Y20" s="202">
        <v>15.8</v>
      </c>
      <c r="Z20" s="209">
        <f t="shared" si="0"/>
        <v>17.004166666666666</v>
      </c>
      <c r="AA20" s="150">
        <v>20.8</v>
      </c>
      <c r="AB20" s="151">
        <v>0.5381944444444444</v>
      </c>
      <c r="AC20" s="2">
        <v>18</v>
      </c>
      <c r="AD20" s="150">
        <v>14.2</v>
      </c>
      <c r="AE20" s="248">
        <v>0.14444444444444446</v>
      </c>
      <c r="AF20" s="1"/>
    </row>
    <row r="21" spans="1:32" ht="11.25" customHeight="1">
      <c r="A21" s="210">
        <v>19</v>
      </c>
      <c r="B21" s="202">
        <v>15.5</v>
      </c>
      <c r="C21" s="202">
        <v>15.4</v>
      </c>
      <c r="D21" s="202">
        <v>15.7</v>
      </c>
      <c r="E21" s="202">
        <v>15.5</v>
      </c>
      <c r="F21" s="202">
        <v>15</v>
      </c>
      <c r="G21" s="202">
        <v>15.5</v>
      </c>
      <c r="H21" s="202">
        <v>16</v>
      </c>
      <c r="I21" s="202">
        <v>16.9</v>
      </c>
      <c r="J21" s="202">
        <v>17.1</v>
      </c>
      <c r="K21" s="202">
        <v>18</v>
      </c>
      <c r="L21" s="202">
        <v>17.9</v>
      </c>
      <c r="M21" s="202">
        <v>17.8</v>
      </c>
      <c r="N21" s="202">
        <v>18.3</v>
      </c>
      <c r="O21" s="202">
        <v>17.9</v>
      </c>
      <c r="P21" s="202">
        <v>17.9</v>
      </c>
      <c r="Q21" s="202">
        <v>17.3</v>
      </c>
      <c r="R21" s="202">
        <v>16.7</v>
      </c>
      <c r="S21" s="202">
        <v>15.8</v>
      </c>
      <c r="T21" s="202">
        <v>15.2</v>
      </c>
      <c r="U21" s="202">
        <v>15.7</v>
      </c>
      <c r="V21" s="202">
        <v>15.5</v>
      </c>
      <c r="W21" s="202">
        <v>15.8</v>
      </c>
      <c r="X21" s="202">
        <v>15.8</v>
      </c>
      <c r="Y21" s="202">
        <v>15.8</v>
      </c>
      <c r="Z21" s="209">
        <f t="shared" si="0"/>
        <v>16.416666666666668</v>
      </c>
      <c r="AA21" s="150">
        <v>18.6</v>
      </c>
      <c r="AB21" s="151">
        <v>0.5375</v>
      </c>
      <c r="AC21" s="2">
        <v>19</v>
      </c>
      <c r="AD21" s="150">
        <v>14.9</v>
      </c>
      <c r="AE21" s="248">
        <v>0.2138888888888889</v>
      </c>
      <c r="AF21" s="1"/>
    </row>
    <row r="22" spans="1:32" ht="11.25" customHeight="1">
      <c r="A22" s="218">
        <v>20</v>
      </c>
      <c r="B22" s="204">
        <v>15.7</v>
      </c>
      <c r="C22" s="204">
        <v>16</v>
      </c>
      <c r="D22" s="204">
        <v>16.3</v>
      </c>
      <c r="E22" s="204">
        <v>16.7</v>
      </c>
      <c r="F22" s="204">
        <v>16.5</v>
      </c>
      <c r="G22" s="204">
        <v>17</v>
      </c>
      <c r="H22" s="204">
        <v>17.4</v>
      </c>
      <c r="I22" s="204">
        <v>17.9</v>
      </c>
      <c r="J22" s="204">
        <v>18.1</v>
      </c>
      <c r="K22" s="204">
        <v>18</v>
      </c>
      <c r="L22" s="204">
        <v>19.1</v>
      </c>
      <c r="M22" s="204">
        <v>19.7</v>
      </c>
      <c r="N22" s="204">
        <v>19.8</v>
      </c>
      <c r="O22" s="204">
        <v>19.8</v>
      </c>
      <c r="P22" s="204">
        <v>19.6</v>
      </c>
      <c r="Q22" s="204">
        <v>19.2</v>
      </c>
      <c r="R22" s="204">
        <v>18.7</v>
      </c>
      <c r="S22" s="204">
        <v>18.2</v>
      </c>
      <c r="T22" s="204">
        <v>17.5</v>
      </c>
      <c r="U22" s="204">
        <v>17.4</v>
      </c>
      <c r="V22" s="204">
        <v>17.2</v>
      </c>
      <c r="W22" s="204">
        <v>17.1</v>
      </c>
      <c r="X22" s="204">
        <v>17.8</v>
      </c>
      <c r="Y22" s="204">
        <v>18</v>
      </c>
      <c r="Z22" s="219">
        <f t="shared" si="0"/>
        <v>17.8625</v>
      </c>
      <c r="AA22" s="156">
        <v>20.3</v>
      </c>
      <c r="AB22" s="205">
        <v>0.53125</v>
      </c>
      <c r="AC22" s="206">
        <v>20</v>
      </c>
      <c r="AD22" s="156">
        <v>15.4</v>
      </c>
      <c r="AE22" s="249">
        <v>0.027777777777777776</v>
      </c>
      <c r="AF22" s="1"/>
    </row>
    <row r="23" spans="1:32" ht="11.25" customHeight="1">
      <c r="A23" s="210">
        <v>21</v>
      </c>
      <c r="B23" s="202">
        <v>17.7</v>
      </c>
      <c r="C23" s="202">
        <v>17.2</v>
      </c>
      <c r="D23" s="202">
        <v>17.3</v>
      </c>
      <c r="E23" s="202">
        <v>17.2</v>
      </c>
      <c r="F23" s="202">
        <v>17.2</v>
      </c>
      <c r="G23" s="202">
        <v>17.2</v>
      </c>
      <c r="H23" s="202">
        <v>17.7</v>
      </c>
      <c r="I23" s="202">
        <v>18.2</v>
      </c>
      <c r="J23" s="202">
        <v>18.2</v>
      </c>
      <c r="K23" s="202">
        <v>17.6</v>
      </c>
      <c r="L23" s="202">
        <v>17.7</v>
      </c>
      <c r="M23" s="202">
        <v>17.8</v>
      </c>
      <c r="N23" s="202">
        <v>17.9</v>
      </c>
      <c r="O23" s="202">
        <v>17.8</v>
      </c>
      <c r="P23" s="202">
        <v>17</v>
      </c>
      <c r="Q23" s="202">
        <v>17</v>
      </c>
      <c r="R23" s="202">
        <v>16.9</v>
      </c>
      <c r="S23" s="202">
        <v>16.8</v>
      </c>
      <c r="T23" s="202">
        <v>17.2</v>
      </c>
      <c r="U23" s="202">
        <v>16.8</v>
      </c>
      <c r="V23" s="202">
        <v>16.5</v>
      </c>
      <c r="W23" s="202">
        <v>16.2</v>
      </c>
      <c r="X23" s="202">
        <v>16.5</v>
      </c>
      <c r="Y23" s="202">
        <v>16.5</v>
      </c>
      <c r="Z23" s="209">
        <f t="shared" si="0"/>
        <v>17.254166666666666</v>
      </c>
      <c r="AA23" s="150">
        <v>18.7</v>
      </c>
      <c r="AB23" s="151">
        <v>0.35833333333333334</v>
      </c>
      <c r="AC23" s="2">
        <v>21</v>
      </c>
      <c r="AD23" s="150">
        <v>16.2</v>
      </c>
      <c r="AE23" s="248">
        <v>0.9333333333333332</v>
      </c>
      <c r="AF23" s="1"/>
    </row>
    <row r="24" spans="1:32" ht="11.25" customHeight="1">
      <c r="A24" s="210">
        <v>22</v>
      </c>
      <c r="B24" s="202">
        <v>16.3</v>
      </c>
      <c r="C24" s="202">
        <v>16.1</v>
      </c>
      <c r="D24" s="202">
        <v>16</v>
      </c>
      <c r="E24" s="202">
        <v>15.8</v>
      </c>
      <c r="F24" s="202">
        <v>15.7</v>
      </c>
      <c r="G24" s="202">
        <v>15.4</v>
      </c>
      <c r="H24" s="202">
        <v>15.6</v>
      </c>
      <c r="I24" s="202">
        <v>16.5</v>
      </c>
      <c r="J24" s="202">
        <v>17.1</v>
      </c>
      <c r="K24" s="202">
        <v>17.3</v>
      </c>
      <c r="L24" s="202">
        <v>17.7</v>
      </c>
      <c r="M24" s="202">
        <v>17.5</v>
      </c>
      <c r="N24" s="202">
        <v>17.2</v>
      </c>
      <c r="O24" s="202">
        <v>16.9</v>
      </c>
      <c r="P24" s="202">
        <v>16.7</v>
      </c>
      <c r="Q24" s="202">
        <v>16.2</v>
      </c>
      <c r="R24" s="202">
        <v>15.2</v>
      </c>
      <c r="S24" s="202">
        <v>14.8</v>
      </c>
      <c r="T24" s="202">
        <v>14.6</v>
      </c>
      <c r="U24" s="202">
        <v>14.5</v>
      </c>
      <c r="V24" s="202">
        <v>14.1</v>
      </c>
      <c r="W24" s="202">
        <v>14</v>
      </c>
      <c r="X24" s="202">
        <v>13.6</v>
      </c>
      <c r="Y24" s="202">
        <v>13.4</v>
      </c>
      <c r="Z24" s="209">
        <f t="shared" si="0"/>
        <v>15.758333333333335</v>
      </c>
      <c r="AA24" s="150">
        <v>18.2</v>
      </c>
      <c r="AB24" s="151">
        <v>0.4368055555555555</v>
      </c>
      <c r="AC24" s="2">
        <v>22</v>
      </c>
      <c r="AD24" s="150">
        <v>13.3</v>
      </c>
      <c r="AE24" s="248">
        <v>0.975</v>
      </c>
      <c r="AF24" s="1"/>
    </row>
    <row r="25" spans="1:32" ht="11.25" customHeight="1">
      <c r="A25" s="210">
        <v>23</v>
      </c>
      <c r="B25" s="202">
        <v>13.3</v>
      </c>
      <c r="C25" s="202">
        <v>12.9</v>
      </c>
      <c r="D25" s="202">
        <v>13.1</v>
      </c>
      <c r="E25" s="202">
        <v>12.5</v>
      </c>
      <c r="F25" s="202">
        <v>12.4</v>
      </c>
      <c r="G25" s="202">
        <v>12.5</v>
      </c>
      <c r="H25" s="202">
        <v>14.2</v>
      </c>
      <c r="I25" s="202">
        <v>16.4</v>
      </c>
      <c r="J25" s="202">
        <v>17.3</v>
      </c>
      <c r="K25" s="202">
        <v>17.8</v>
      </c>
      <c r="L25" s="202">
        <v>18</v>
      </c>
      <c r="M25" s="202">
        <v>18.1</v>
      </c>
      <c r="N25" s="202">
        <v>17.9</v>
      </c>
      <c r="O25" s="202">
        <v>17.8</v>
      </c>
      <c r="P25" s="202">
        <v>16.8</v>
      </c>
      <c r="Q25" s="202">
        <v>16</v>
      </c>
      <c r="R25" s="202">
        <v>14.9</v>
      </c>
      <c r="S25" s="202">
        <v>13</v>
      </c>
      <c r="T25" s="202">
        <v>12.2</v>
      </c>
      <c r="U25" s="202">
        <v>12.2</v>
      </c>
      <c r="V25" s="202">
        <v>11.9</v>
      </c>
      <c r="W25" s="202">
        <v>11.6</v>
      </c>
      <c r="X25" s="202">
        <v>11.6</v>
      </c>
      <c r="Y25" s="202">
        <v>11.4</v>
      </c>
      <c r="Z25" s="209">
        <f t="shared" si="0"/>
        <v>14.408333333333333</v>
      </c>
      <c r="AA25" s="150">
        <v>18.4</v>
      </c>
      <c r="AB25" s="151">
        <v>0.4708333333333334</v>
      </c>
      <c r="AC25" s="2">
        <v>23</v>
      </c>
      <c r="AD25" s="150">
        <v>11.3</v>
      </c>
      <c r="AE25" s="248">
        <v>0.9513888888888888</v>
      </c>
      <c r="AF25" s="1"/>
    </row>
    <row r="26" spans="1:32" ht="11.25" customHeight="1">
      <c r="A26" s="210">
        <v>24</v>
      </c>
      <c r="B26" s="202">
        <v>11.2</v>
      </c>
      <c r="C26" s="202">
        <v>11.5</v>
      </c>
      <c r="D26" s="202">
        <v>11.4</v>
      </c>
      <c r="E26" s="202">
        <v>11</v>
      </c>
      <c r="F26" s="202">
        <v>11.4</v>
      </c>
      <c r="G26" s="202">
        <v>11.6</v>
      </c>
      <c r="H26" s="202">
        <v>12.7</v>
      </c>
      <c r="I26" s="202">
        <v>17</v>
      </c>
      <c r="J26" s="202">
        <v>18.5</v>
      </c>
      <c r="K26" s="202">
        <v>17.9</v>
      </c>
      <c r="L26" s="202">
        <v>19.5</v>
      </c>
      <c r="M26" s="202">
        <v>19.9</v>
      </c>
      <c r="N26" s="202">
        <v>19.9</v>
      </c>
      <c r="O26" s="202">
        <v>19.3</v>
      </c>
      <c r="P26" s="202">
        <v>19.2</v>
      </c>
      <c r="Q26" s="202">
        <v>18.9</v>
      </c>
      <c r="R26" s="202">
        <v>17.8</v>
      </c>
      <c r="S26" s="202">
        <v>17.7</v>
      </c>
      <c r="T26" s="202">
        <v>16.6</v>
      </c>
      <c r="U26" s="202">
        <v>15.9</v>
      </c>
      <c r="V26" s="202">
        <v>16</v>
      </c>
      <c r="W26" s="202">
        <v>15.9</v>
      </c>
      <c r="X26" s="202">
        <v>15.9</v>
      </c>
      <c r="Y26" s="202">
        <v>16</v>
      </c>
      <c r="Z26" s="209">
        <f t="shared" si="0"/>
        <v>15.945833333333331</v>
      </c>
      <c r="AA26" s="150">
        <v>20.3</v>
      </c>
      <c r="AB26" s="151">
        <v>0.47222222222222227</v>
      </c>
      <c r="AC26" s="2">
        <v>24</v>
      </c>
      <c r="AD26" s="150">
        <v>10.7</v>
      </c>
      <c r="AE26" s="248">
        <v>0.18125</v>
      </c>
      <c r="AF26" s="1"/>
    </row>
    <row r="27" spans="1:32" ht="11.25" customHeight="1">
      <c r="A27" s="210">
        <v>25</v>
      </c>
      <c r="B27" s="202">
        <v>16.2</v>
      </c>
      <c r="C27" s="202">
        <v>16.8</v>
      </c>
      <c r="D27" s="202">
        <v>17.3</v>
      </c>
      <c r="E27" s="202">
        <v>17.4</v>
      </c>
      <c r="F27" s="202">
        <v>17</v>
      </c>
      <c r="G27" s="202">
        <v>16.7</v>
      </c>
      <c r="H27" s="202">
        <v>16.8</v>
      </c>
      <c r="I27" s="202">
        <v>17.1</v>
      </c>
      <c r="J27" s="202">
        <v>16.7</v>
      </c>
      <c r="K27" s="202">
        <v>16.9</v>
      </c>
      <c r="L27" s="202">
        <v>17.2</v>
      </c>
      <c r="M27" s="202">
        <v>17.9</v>
      </c>
      <c r="N27" s="202">
        <v>19.5</v>
      </c>
      <c r="O27" s="202">
        <v>18.3</v>
      </c>
      <c r="P27" s="202">
        <v>18.3</v>
      </c>
      <c r="Q27" s="202">
        <v>18.4</v>
      </c>
      <c r="R27" s="202">
        <v>18.2</v>
      </c>
      <c r="S27" s="202">
        <v>18</v>
      </c>
      <c r="T27" s="202">
        <v>17.8</v>
      </c>
      <c r="U27" s="202">
        <v>17.7</v>
      </c>
      <c r="V27" s="202">
        <v>18.2</v>
      </c>
      <c r="W27" s="202">
        <v>17.9</v>
      </c>
      <c r="X27" s="202">
        <v>17.7</v>
      </c>
      <c r="Y27" s="202">
        <v>17.5</v>
      </c>
      <c r="Z27" s="209">
        <f t="shared" si="0"/>
        <v>17.562499999999996</v>
      </c>
      <c r="AA27" s="150">
        <v>19.7</v>
      </c>
      <c r="AB27" s="151">
        <v>0.5416666666666666</v>
      </c>
      <c r="AC27" s="2">
        <v>25</v>
      </c>
      <c r="AD27" s="150">
        <v>16</v>
      </c>
      <c r="AE27" s="248">
        <v>0.008333333333333333</v>
      </c>
      <c r="AF27" s="1"/>
    </row>
    <row r="28" spans="1:32" ht="11.25" customHeight="1">
      <c r="A28" s="210">
        <v>26</v>
      </c>
      <c r="B28" s="202">
        <v>17.2</v>
      </c>
      <c r="C28" s="202">
        <v>16.8</v>
      </c>
      <c r="D28" s="202">
        <v>16.9</v>
      </c>
      <c r="E28" s="202">
        <v>16.5</v>
      </c>
      <c r="F28" s="202">
        <v>16.3</v>
      </c>
      <c r="G28" s="202">
        <v>15.7</v>
      </c>
      <c r="H28" s="202">
        <v>15.5</v>
      </c>
      <c r="I28" s="202">
        <v>15.6</v>
      </c>
      <c r="J28" s="202">
        <v>15.6</v>
      </c>
      <c r="K28" s="202">
        <v>15.6</v>
      </c>
      <c r="L28" s="202">
        <v>14.7</v>
      </c>
      <c r="M28" s="202">
        <v>13.5</v>
      </c>
      <c r="N28" s="202">
        <v>13.6</v>
      </c>
      <c r="O28" s="202">
        <v>12.8</v>
      </c>
      <c r="P28" s="202">
        <v>11.1</v>
      </c>
      <c r="Q28" s="202">
        <v>11.5</v>
      </c>
      <c r="R28" s="202">
        <v>11.4</v>
      </c>
      <c r="S28" s="202">
        <v>10.9</v>
      </c>
      <c r="T28" s="202">
        <v>10.5</v>
      </c>
      <c r="U28" s="202">
        <v>10.2</v>
      </c>
      <c r="V28" s="202">
        <v>9.6</v>
      </c>
      <c r="W28" s="202">
        <v>9.9</v>
      </c>
      <c r="X28" s="202">
        <v>9.3</v>
      </c>
      <c r="Y28" s="202">
        <v>9.2</v>
      </c>
      <c r="Z28" s="209">
        <f t="shared" si="0"/>
        <v>13.329166666666666</v>
      </c>
      <c r="AA28" s="150">
        <v>17.6</v>
      </c>
      <c r="AB28" s="151">
        <v>0.0006944444444444445</v>
      </c>
      <c r="AC28" s="2">
        <v>26</v>
      </c>
      <c r="AD28" s="150">
        <v>9.1</v>
      </c>
      <c r="AE28" s="248">
        <v>0.998611111111111</v>
      </c>
      <c r="AF28" s="1"/>
    </row>
    <row r="29" spans="1:32" ht="11.25" customHeight="1">
      <c r="A29" s="210">
        <v>27</v>
      </c>
      <c r="B29" s="202">
        <v>8.8</v>
      </c>
      <c r="C29" s="202">
        <v>8.5</v>
      </c>
      <c r="D29" s="202">
        <v>8.1</v>
      </c>
      <c r="E29" s="202">
        <v>7.4</v>
      </c>
      <c r="F29" s="202">
        <v>6.2</v>
      </c>
      <c r="G29" s="202">
        <v>5.2</v>
      </c>
      <c r="H29" s="202">
        <v>7.4</v>
      </c>
      <c r="I29" s="202">
        <v>10.1</v>
      </c>
      <c r="J29" s="202">
        <v>11.9</v>
      </c>
      <c r="K29" s="202">
        <v>13.2</v>
      </c>
      <c r="L29" s="202">
        <v>13.7</v>
      </c>
      <c r="M29" s="202">
        <v>14.2</v>
      </c>
      <c r="N29" s="202">
        <v>13.8</v>
      </c>
      <c r="O29" s="202">
        <v>14.1</v>
      </c>
      <c r="P29" s="202">
        <v>12.4</v>
      </c>
      <c r="Q29" s="202">
        <v>11.9</v>
      </c>
      <c r="R29" s="202">
        <v>10.3</v>
      </c>
      <c r="S29" s="202">
        <v>9.2</v>
      </c>
      <c r="T29" s="202">
        <v>9.3</v>
      </c>
      <c r="U29" s="202">
        <v>8.9</v>
      </c>
      <c r="V29" s="202">
        <v>8.3</v>
      </c>
      <c r="W29" s="202">
        <v>8</v>
      </c>
      <c r="X29" s="202">
        <v>7.8</v>
      </c>
      <c r="Y29" s="202">
        <v>7.6</v>
      </c>
      <c r="Z29" s="209">
        <f t="shared" si="0"/>
        <v>9.845833333333337</v>
      </c>
      <c r="AA29" s="150">
        <v>14.7</v>
      </c>
      <c r="AB29" s="151">
        <v>0.5534722222222223</v>
      </c>
      <c r="AC29" s="2">
        <v>27</v>
      </c>
      <c r="AD29" s="150">
        <v>4.9</v>
      </c>
      <c r="AE29" s="248">
        <v>0.2590277777777778</v>
      </c>
      <c r="AF29" s="1"/>
    </row>
    <row r="30" spans="1:32" ht="11.25" customHeight="1">
      <c r="A30" s="210">
        <v>28</v>
      </c>
      <c r="B30" s="202">
        <v>8.4</v>
      </c>
      <c r="C30" s="202">
        <v>8.9</v>
      </c>
      <c r="D30" s="202">
        <v>9.5</v>
      </c>
      <c r="E30" s="202">
        <v>9.7</v>
      </c>
      <c r="F30" s="202">
        <v>9.9</v>
      </c>
      <c r="G30" s="202">
        <v>9.9</v>
      </c>
      <c r="H30" s="202">
        <v>10.5</v>
      </c>
      <c r="I30" s="202">
        <v>11.4</v>
      </c>
      <c r="J30" s="202">
        <v>11.9</v>
      </c>
      <c r="K30" s="202">
        <v>12.2</v>
      </c>
      <c r="L30" s="202">
        <v>10.7</v>
      </c>
      <c r="M30" s="202">
        <v>9.9</v>
      </c>
      <c r="N30" s="202">
        <v>9.7</v>
      </c>
      <c r="O30" s="202">
        <v>9.6</v>
      </c>
      <c r="P30" s="202">
        <v>9.8</v>
      </c>
      <c r="Q30" s="202">
        <v>9.7</v>
      </c>
      <c r="R30" s="202">
        <v>9.5</v>
      </c>
      <c r="S30" s="202">
        <v>9.6</v>
      </c>
      <c r="T30" s="202">
        <v>10.1</v>
      </c>
      <c r="U30" s="202">
        <v>10.2</v>
      </c>
      <c r="V30" s="202">
        <v>10.4</v>
      </c>
      <c r="W30" s="202">
        <v>10.7</v>
      </c>
      <c r="X30" s="202">
        <v>10.9</v>
      </c>
      <c r="Y30" s="202">
        <v>11</v>
      </c>
      <c r="Z30" s="209">
        <f t="shared" si="0"/>
        <v>10.170833333333333</v>
      </c>
      <c r="AA30" s="150">
        <v>12.5</v>
      </c>
      <c r="AB30" s="151">
        <v>0.40069444444444446</v>
      </c>
      <c r="AC30" s="2">
        <v>28</v>
      </c>
      <c r="AD30" s="150">
        <v>7.5</v>
      </c>
      <c r="AE30" s="248">
        <v>0.0125</v>
      </c>
      <c r="AF30" s="1"/>
    </row>
    <row r="31" spans="1:32" ht="11.25" customHeight="1">
      <c r="A31" s="210">
        <v>29</v>
      </c>
      <c r="B31" s="202">
        <v>11.2</v>
      </c>
      <c r="C31" s="202">
        <v>11.8</v>
      </c>
      <c r="D31" s="202">
        <v>11.4</v>
      </c>
      <c r="E31" s="202">
        <v>11.1</v>
      </c>
      <c r="F31" s="202">
        <v>10.9</v>
      </c>
      <c r="G31" s="202">
        <v>10.8</v>
      </c>
      <c r="H31" s="202">
        <v>11.1</v>
      </c>
      <c r="I31" s="202">
        <v>11.8</v>
      </c>
      <c r="J31" s="202">
        <v>12.8</v>
      </c>
      <c r="K31" s="202">
        <v>13.2</v>
      </c>
      <c r="L31" s="202">
        <v>14.8</v>
      </c>
      <c r="M31" s="202">
        <v>14.9</v>
      </c>
      <c r="N31" s="202">
        <v>14.9</v>
      </c>
      <c r="O31" s="202">
        <v>14.8</v>
      </c>
      <c r="P31" s="202">
        <v>14.4</v>
      </c>
      <c r="Q31" s="202">
        <v>14.2</v>
      </c>
      <c r="R31" s="202">
        <v>13.4</v>
      </c>
      <c r="S31" s="202">
        <v>13.1</v>
      </c>
      <c r="T31" s="202">
        <v>13</v>
      </c>
      <c r="U31" s="202">
        <v>13</v>
      </c>
      <c r="V31" s="202">
        <v>12.7</v>
      </c>
      <c r="W31" s="202">
        <v>13</v>
      </c>
      <c r="X31" s="202">
        <v>13.1</v>
      </c>
      <c r="Y31" s="202">
        <v>13.4</v>
      </c>
      <c r="Z31" s="209">
        <f t="shared" si="0"/>
        <v>12.866666666666667</v>
      </c>
      <c r="AA31" s="150">
        <v>15.7</v>
      </c>
      <c r="AB31" s="151">
        <v>0.5298611111111111</v>
      </c>
      <c r="AC31" s="2">
        <v>29</v>
      </c>
      <c r="AD31" s="150">
        <v>10.6</v>
      </c>
      <c r="AE31" s="248">
        <v>0.24375</v>
      </c>
      <c r="AF31" s="1"/>
    </row>
    <row r="32" spans="1:32" ht="11.25" customHeight="1">
      <c r="A32" s="210">
        <v>30</v>
      </c>
      <c r="B32" s="202">
        <v>13.4</v>
      </c>
      <c r="C32" s="202">
        <v>13.3</v>
      </c>
      <c r="D32" s="202">
        <v>13.3</v>
      </c>
      <c r="E32" s="202">
        <v>13.1</v>
      </c>
      <c r="F32" s="202">
        <v>13.6</v>
      </c>
      <c r="G32" s="202">
        <v>13.4</v>
      </c>
      <c r="H32" s="202">
        <v>11.8</v>
      </c>
      <c r="I32" s="202">
        <v>12</v>
      </c>
      <c r="J32" s="202">
        <v>12.4</v>
      </c>
      <c r="K32" s="202">
        <v>12.8</v>
      </c>
      <c r="L32" s="202">
        <v>12.9</v>
      </c>
      <c r="M32" s="202">
        <v>12.5</v>
      </c>
      <c r="N32" s="202">
        <v>12.4</v>
      </c>
      <c r="O32" s="202">
        <v>12.6</v>
      </c>
      <c r="P32" s="202">
        <v>12.8</v>
      </c>
      <c r="Q32" s="202">
        <v>12.6</v>
      </c>
      <c r="R32" s="202">
        <v>12.8</v>
      </c>
      <c r="S32" s="202">
        <v>13.2</v>
      </c>
      <c r="T32" s="202">
        <v>13.5</v>
      </c>
      <c r="U32" s="202">
        <v>13.7</v>
      </c>
      <c r="V32" s="202">
        <v>14.7</v>
      </c>
      <c r="W32" s="202">
        <v>14.9</v>
      </c>
      <c r="X32" s="202">
        <v>14.8</v>
      </c>
      <c r="Y32" s="202">
        <v>14.9</v>
      </c>
      <c r="Z32" s="209">
        <f t="shared" si="0"/>
        <v>13.225</v>
      </c>
      <c r="AA32" s="150">
        <v>15.1</v>
      </c>
      <c r="AB32" s="151">
        <v>0.9381944444444444</v>
      </c>
      <c r="AC32" s="2">
        <v>30</v>
      </c>
      <c r="AD32" s="150">
        <v>11.7</v>
      </c>
      <c r="AE32" s="248">
        <v>0.32083333333333336</v>
      </c>
      <c r="AF32" s="1"/>
    </row>
    <row r="33" spans="1:32" ht="11.25" customHeight="1">
      <c r="A33" s="210">
        <v>31</v>
      </c>
      <c r="B33" s="202">
        <v>15</v>
      </c>
      <c r="C33" s="202">
        <v>15.1</v>
      </c>
      <c r="D33" s="202">
        <v>15</v>
      </c>
      <c r="E33" s="202">
        <v>15.3</v>
      </c>
      <c r="F33" s="202">
        <v>15.5</v>
      </c>
      <c r="G33" s="202">
        <v>15.5</v>
      </c>
      <c r="H33" s="202">
        <v>15.4</v>
      </c>
      <c r="I33" s="202">
        <v>15.7</v>
      </c>
      <c r="J33" s="202">
        <v>16.1</v>
      </c>
      <c r="K33" s="202">
        <v>16.7</v>
      </c>
      <c r="L33" s="202">
        <v>17.2</v>
      </c>
      <c r="M33" s="202">
        <v>17</v>
      </c>
      <c r="N33" s="202">
        <v>16.9</v>
      </c>
      <c r="O33" s="202">
        <v>17.1</v>
      </c>
      <c r="P33" s="202">
        <v>16.9</v>
      </c>
      <c r="Q33" s="202">
        <v>16.1</v>
      </c>
      <c r="R33" s="202">
        <v>15.6</v>
      </c>
      <c r="S33" s="202">
        <v>15.2</v>
      </c>
      <c r="T33" s="202">
        <v>15.1</v>
      </c>
      <c r="U33" s="202">
        <v>15.1</v>
      </c>
      <c r="V33" s="202">
        <v>15.4</v>
      </c>
      <c r="W33" s="202">
        <v>15.9</v>
      </c>
      <c r="X33" s="202">
        <v>16.4</v>
      </c>
      <c r="Y33" s="202">
        <v>16.5</v>
      </c>
      <c r="Z33" s="209">
        <f t="shared" si="0"/>
        <v>15.904166666666667</v>
      </c>
      <c r="AA33" s="150">
        <v>17.9</v>
      </c>
      <c r="AB33" s="151">
        <v>0.45208333333333334</v>
      </c>
      <c r="AC33" s="2">
        <v>31</v>
      </c>
      <c r="AD33" s="150">
        <v>14.8</v>
      </c>
      <c r="AE33" s="248">
        <v>0.011111111111111112</v>
      </c>
      <c r="AF33" s="1"/>
    </row>
    <row r="34" spans="1:32" ht="15" customHeight="1">
      <c r="A34" s="211" t="s">
        <v>9</v>
      </c>
      <c r="B34" s="212">
        <f aca="true" t="shared" si="1" ref="B34:Q34">AVERAGE(B3:B33)</f>
        <v>16.283870967741937</v>
      </c>
      <c r="C34" s="212">
        <f t="shared" si="1"/>
        <v>16.28064516129032</v>
      </c>
      <c r="D34" s="212">
        <f t="shared" si="1"/>
        <v>16.283870967741933</v>
      </c>
      <c r="E34" s="212">
        <f t="shared" si="1"/>
        <v>16.183870967741935</v>
      </c>
      <c r="F34" s="212">
        <f t="shared" si="1"/>
        <v>16.04838709677419</v>
      </c>
      <c r="G34" s="212">
        <f t="shared" si="1"/>
        <v>16.022580645161288</v>
      </c>
      <c r="H34" s="212">
        <f t="shared" si="1"/>
        <v>16.73225806451613</v>
      </c>
      <c r="I34" s="212">
        <f t="shared" si="1"/>
        <v>17.977419354838712</v>
      </c>
      <c r="J34" s="212">
        <f t="shared" si="1"/>
        <v>18.725806451612904</v>
      </c>
      <c r="K34" s="212">
        <f t="shared" si="1"/>
        <v>19.16451612903226</v>
      </c>
      <c r="L34" s="212">
        <f t="shared" si="1"/>
        <v>19.38709677419355</v>
      </c>
      <c r="M34" s="212">
        <f t="shared" si="1"/>
        <v>19.496774193548386</v>
      </c>
      <c r="N34" s="212">
        <f t="shared" si="1"/>
        <v>19.612903225806452</v>
      </c>
      <c r="O34" s="212">
        <f t="shared" si="1"/>
        <v>19.406451612903222</v>
      </c>
      <c r="P34" s="212">
        <f t="shared" si="1"/>
        <v>18.919354838709673</v>
      </c>
      <c r="Q34" s="212">
        <f t="shared" si="1"/>
        <v>18.464516129032262</v>
      </c>
      <c r="R34" s="212">
        <f>AVERAGE(R3:R33)</f>
        <v>17.77096774193548</v>
      </c>
      <c r="S34" s="212">
        <f aca="true" t="shared" si="2" ref="S34:Y34">AVERAGE(S3:S33)</f>
        <v>17.196774193548393</v>
      </c>
      <c r="T34" s="212">
        <f t="shared" si="2"/>
        <v>16.880645161290325</v>
      </c>
      <c r="U34" s="212">
        <f t="shared" si="2"/>
        <v>16.61290322580645</v>
      </c>
      <c r="V34" s="212">
        <f t="shared" si="2"/>
        <v>16.551612903225802</v>
      </c>
      <c r="W34" s="212">
        <f t="shared" si="2"/>
        <v>16.519354838709674</v>
      </c>
      <c r="X34" s="212">
        <f t="shared" si="2"/>
        <v>16.39677419354839</v>
      </c>
      <c r="Y34" s="212">
        <f t="shared" si="2"/>
        <v>16.29032258064516</v>
      </c>
      <c r="Z34" s="212">
        <f>AVERAGE(B3:Y33)</f>
        <v>17.46706989247312</v>
      </c>
      <c r="AA34" s="213">
        <f>(AVERAGE(最高))</f>
        <v>20.732258064516135</v>
      </c>
      <c r="AB34" s="214"/>
      <c r="AC34" s="215"/>
      <c r="AD34" s="213">
        <f>(AVERAGE(最低))</f>
        <v>14.738709677419353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1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26.6</v>
      </c>
      <c r="C46" s="258">
        <v>11</v>
      </c>
      <c r="D46" s="253">
        <v>0.5493055555555556</v>
      </c>
      <c r="E46" s="192"/>
      <c r="F46" s="155"/>
      <c r="G46" s="156">
        <f>MIN(最低)</f>
        <v>4.9</v>
      </c>
      <c r="H46" s="258">
        <v>27</v>
      </c>
      <c r="I46" s="255">
        <v>0.2590277777777778</v>
      </c>
    </row>
    <row r="47" spans="1:9" ht="11.25" customHeight="1">
      <c r="A47" s="157"/>
      <c r="B47" s="158"/>
      <c r="C47" s="258"/>
      <c r="D47" s="253"/>
      <c r="E47" s="192"/>
      <c r="F47" s="157"/>
      <c r="G47" s="158"/>
      <c r="H47" s="261"/>
      <c r="I47" s="26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2010</v>
      </c>
      <c r="AA1" s="1" t="s">
        <v>1</v>
      </c>
      <c r="AB1" s="221">
        <v>11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02">
        <v>16.3</v>
      </c>
      <c r="C3" s="202">
        <v>16.4</v>
      </c>
      <c r="D3" s="202">
        <v>15.4</v>
      </c>
      <c r="E3" s="202">
        <v>15.7</v>
      </c>
      <c r="F3" s="202">
        <v>15.6</v>
      </c>
      <c r="G3" s="202">
        <v>15.6</v>
      </c>
      <c r="H3" s="202">
        <v>15.2</v>
      </c>
      <c r="I3" s="202">
        <v>15.4</v>
      </c>
      <c r="J3" s="202">
        <v>15.6</v>
      </c>
      <c r="K3" s="202">
        <v>16.3</v>
      </c>
      <c r="L3" s="202">
        <v>17.4</v>
      </c>
      <c r="M3" s="202">
        <v>18.1</v>
      </c>
      <c r="N3" s="202">
        <v>17.9</v>
      </c>
      <c r="O3" s="202">
        <v>17.4</v>
      </c>
      <c r="P3" s="202">
        <v>17</v>
      </c>
      <c r="Q3" s="202">
        <v>16.8</v>
      </c>
      <c r="R3" s="202">
        <v>16.2</v>
      </c>
      <c r="S3" s="202">
        <v>16.3</v>
      </c>
      <c r="T3" s="202">
        <v>15.7</v>
      </c>
      <c r="U3" s="202">
        <v>14</v>
      </c>
      <c r="V3" s="202">
        <v>13.2</v>
      </c>
      <c r="W3" s="202">
        <v>13</v>
      </c>
      <c r="X3" s="202">
        <v>13.4</v>
      </c>
      <c r="Y3" s="202">
        <v>15.2</v>
      </c>
      <c r="Z3" s="209">
        <f aca="true" t="shared" si="0" ref="Z3:Z32">AVERAGE(B3:Y3)</f>
        <v>15.795833333333333</v>
      </c>
      <c r="AA3" s="150">
        <v>18.5</v>
      </c>
      <c r="AB3" s="151">
        <v>0.5298611111111111</v>
      </c>
      <c r="AC3" s="2">
        <v>1</v>
      </c>
      <c r="AD3" s="150">
        <v>12.3</v>
      </c>
      <c r="AE3" s="248">
        <v>0.9069444444444444</v>
      </c>
      <c r="AF3" s="1"/>
    </row>
    <row r="4" spans="1:32" ht="11.25" customHeight="1">
      <c r="A4" s="210">
        <v>2</v>
      </c>
      <c r="B4" s="202">
        <v>15.4</v>
      </c>
      <c r="C4" s="202">
        <v>15.1</v>
      </c>
      <c r="D4" s="202">
        <v>15.1</v>
      </c>
      <c r="E4" s="202">
        <v>14.1</v>
      </c>
      <c r="F4" s="202">
        <v>13.7</v>
      </c>
      <c r="G4" s="202">
        <v>13</v>
      </c>
      <c r="H4" s="202">
        <v>14.7</v>
      </c>
      <c r="I4" s="202">
        <v>16.7</v>
      </c>
      <c r="J4" s="202">
        <v>17.1</v>
      </c>
      <c r="K4" s="202">
        <v>18</v>
      </c>
      <c r="L4" s="202">
        <v>18.2</v>
      </c>
      <c r="M4" s="202">
        <v>19.2</v>
      </c>
      <c r="N4" s="202">
        <v>18.1</v>
      </c>
      <c r="O4" s="202">
        <v>17.3</v>
      </c>
      <c r="P4" s="202">
        <v>16.5</v>
      </c>
      <c r="Q4" s="202">
        <v>14.8</v>
      </c>
      <c r="R4" s="202">
        <v>13.6</v>
      </c>
      <c r="S4" s="203">
        <v>13.2</v>
      </c>
      <c r="T4" s="202">
        <v>13.9</v>
      </c>
      <c r="U4" s="202">
        <v>13.5</v>
      </c>
      <c r="V4" s="202">
        <v>12.8</v>
      </c>
      <c r="W4" s="202">
        <v>11.4</v>
      </c>
      <c r="X4" s="202">
        <v>13.6</v>
      </c>
      <c r="Y4" s="202">
        <v>13.3</v>
      </c>
      <c r="Z4" s="209">
        <f t="shared" si="0"/>
        <v>15.095833333333333</v>
      </c>
      <c r="AA4" s="150">
        <v>19.5</v>
      </c>
      <c r="AB4" s="151">
        <v>0.48541666666666666</v>
      </c>
      <c r="AC4" s="2">
        <v>2</v>
      </c>
      <c r="AD4" s="150">
        <v>11.2</v>
      </c>
      <c r="AE4" s="248">
        <v>0.9236111111111112</v>
      </c>
      <c r="AF4" s="1"/>
    </row>
    <row r="5" spans="1:32" ht="11.25" customHeight="1">
      <c r="A5" s="210">
        <v>3</v>
      </c>
      <c r="B5" s="202">
        <v>13.2</v>
      </c>
      <c r="C5" s="202">
        <v>12.6</v>
      </c>
      <c r="D5" s="202">
        <v>12.1</v>
      </c>
      <c r="E5" s="202">
        <v>11.7</v>
      </c>
      <c r="F5" s="202">
        <v>11.7</v>
      </c>
      <c r="G5" s="202">
        <v>10.6</v>
      </c>
      <c r="H5" s="202">
        <v>10.8</v>
      </c>
      <c r="I5" s="202">
        <v>12.3</v>
      </c>
      <c r="J5" s="202">
        <v>13.7</v>
      </c>
      <c r="K5" s="202">
        <v>15.2</v>
      </c>
      <c r="L5" s="202">
        <v>16.8</v>
      </c>
      <c r="M5" s="202">
        <v>17.2</v>
      </c>
      <c r="N5" s="202">
        <v>14.5</v>
      </c>
      <c r="O5" s="202">
        <v>15.5</v>
      </c>
      <c r="P5" s="202">
        <v>14.7</v>
      </c>
      <c r="Q5" s="202">
        <v>13.7</v>
      </c>
      <c r="R5" s="202">
        <v>12.1</v>
      </c>
      <c r="S5" s="202">
        <v>11.5</v>
      </c>
      <c r="T5" s="202">
        <v>11.3</v>
      </c>
      <c r="U5" s="202">
        <v>10.7</v>
      </c>
      <c r="V5" s="202">
        <v>10.1</v>
      </c>
      <c r="W5" s="202">
        <v>10.3</v>
      </c>
      <c r="X5" s="202">
        <v>9.8</v>
      </c>
      <c r="Y5" s="202">
        <v>9.1</v>
      </c>
      <c r="Z5" s="209">
        <f t="shared" si="0"/>
        <v>12.550000000000002</v>
      </c>
      <c r="AA5" s="150">
        <v>17.9</v>
      </c>
      <c r="AB5" s="151">
        <v>0.4923611111111111</v>
      </c>
      <c r="AC5" s="2">
        <v>3</v>
      </c>
      <c r="AD5" s="150">
        <v>9.1</v>
      </c>
      <c r="AE5" s="248">
        <v>1</v>
      </c>
      <c r="AF5" s="1"/>
    </row>
    <row r="6" spans="1:32" ht="11.25" customHeight="1">
      <c r="A6" s="210">
        <v>4</v>
      </c>
      <c r="B6" s="202">
        <v>9.2</v>
      </c>
      <c r="C6" s="202">
        <v>10.1</v>
      </c>
      <c r="D6" s="202">
        <v>10.3</v>
      </c>
      <c r="E6" s="202">
        <v>8.7</v>
      </c>
      <c r="F6" s="202">
        <v>9.1</v>
      </c>
      <c r="G6" s="202">
        <v>7.8</v>
      </c>
      <c r="H6" s="202">
        <v>8.2</v>
      </c>
      <c r="I6" s="202">
        <v>10.1</v>
      </c>
      <c r="J6" s="202">
        <v>11.6</v>
      </c>
      <c r="K6" s="202">
        <v>12.6</v>
      </c>
      <c r="L6" s="202">
        <v>13.1</v>
      </c>
      <c r="M6" s="202">
        <v>13.7</v>
      </c>
      <c r="N6" s="202">
        <v>13.7</v>
      </c>
      <c r="O6" s="202">
        <v>13.8</v>
      </c>
      <c r="P6" s="202">
        <v>13.7</v>
      </c>
      <c r="Q6" s="202">
        <v>13.2</v>
      </c>
      <c r="R6" s="202">
        <v>10.7</v>
      </c>
      <c r="S6" s="202">
        <v>9.9</v>
      </c>
      <c r="T6" s="202">
        <v>9.6</v>
      </c>
      <c r="U6" s="202">
        <v>8.7</v>
      </c>
      <c r="V6" s="202">
        <v>9</v>
      </c>
      <c r="W6" s="202">
        <v>8.4</v>
      </c>
      <c r="X6" s="202">
        <v>8.5</v>
      </c>
      <c r="Y6" s="202">
        <v>8.9</v>
      </c>
      <c r="Z6" s="209">
        <f t="shared" si="0"/>
        <v>10.524999999999997</v>
      </c>
      <c r="AA6" s="150">
        <v>14.4</v>
      </c>
      <c r="AB6" s="151">
        <v>0.4708333333333334</v>
      </c>
      <c r="AC6" s="2">
        <v>4</v>
      </c>
      <c r="AD6" s="150">
        <v>7</v>
      </c>
      <c r="AE6" s="248">
        <v>0.26944444444444443</v>
      </c>
      <c r="AF6" s="1"/>
    </row>
    <row r="7" spans="1:32" ht="11.25" customHeight="1">
      <c r="A7" s="210">
        <v>5</v>
      </c>
      <c r="B7" s="202">
        <v>9.1</v>
      </c>
      <c r="C7" s="202">
        <v>8.8</v>
      </c>
      <c r="D7" s="202">
        <v>8.3</v>
      </c>
      <c r="E7" s="202">
        <v>9.1</v>
      </c>
      <c r="F7" s="202">
        <v>7.8</v>
      </c>
      <c r="G7" s="202">
        <v>8.5</v>
      </c>
      <c r="H7" s="202">
        <v>10.1</v>
      </c>
      <c r="I7" s="202">
        <v>14.3</v>
      </c>
      <c r="J7" s="202">
        <v>15.4</v>
      </c>
      <c r="K7" s="202">
        <v>16</v>
      </c>
      <c r="L7" s="202">
        <v>16</v>
      </c>
      <c r="M7" s="202">
        <v>16.9</v>
      </c>
      <c r="N7" s="202">
        <v>16.3</v>
      </c>
      <c r="O7" s="202">
        <v>16.6</v>
      </c>
      <c r="P7" s="202">
        <v>15.8</v>
      </c>
      <c r="Q7" s="202">
        <v>15.2</v>
      </c>
      <c r="R7" s="202">
        <v>13.2</v>
      </c>
      <c r="S7" s="202">
        <v>12.1</v>
      </c>
      <c r="T7" s="202">
        <v>11.6</v>
      </c>
      <c r="U7" s="202">
        <v>11.1</v>
      </c>
      <c r="V7" s="202">
        <v>11.1</v>
      </c>
      <c r="W7" s="202">
        <v>11</v>
      </c>
      <c r="X7" s="202">
        <v>10.7</v>
      </c>
      <c r="Y7" s="202">
        <v>10.4</v>
      </c>
      <c r="Z7" s="209">
        <f t="shared" si="0"/>
        <v>12.308333333333332</v>
      </c>
      <c r="AA7" s="150">
        <v>17.1</v>
      </c>
      <c r="AB7" s="151">
        <v>0.5805555555555556</v>
      </c>
      <c r="AC7" s="2">
        <v>5</v>
      </c>
      <c r="AD7" s="150">
        <v>7.8</v>
      </c>
      <c r="AE7" s="248">
        <v>0.21041666666666667</v>
      </c>
      <c r="AF7" s="1"/>
    </row>
    <row r="8" spans="1:32" ht="11.25" customHeight="1">
      <c r="A8" s="210">
        <v>6</v>
      </c>
      <c r="B8" s="202">
        <v>10.9</v>
      </c>
      <c r="C8" s="202">
        <v>10.2</v>
      </c>
      <c r="D8" s="202">
        <v>9.8</v>
      </c>
      <c r="E8" s="202">
        <v>9.8</v>
      </c>
      <c r="F8" s="202">
        <v>9.7</v>
      </c>
      <c r="G8" s="202">
        <v>9.2</v>
      </c>
      <c r="H8" s="202">
        <v>10.5</v>
      </c>
      <c r="I8" s="202">
        <v>14</v>
      </c>
      <c r="J8" s="202">
        <v>15.4</v>
      </c>
      <c r="K8" s="202">
        <v>17.2</v>
      </c>
      <c r="L8" s="202">
        <v>17.9</v>
      </c>
      <c r="M8" s="202">
        <v>18.7</v>
      </c>
      <c r="N8" s="202">
        <v>19</v>
      </c>
      <c r="O8" s="202">
        <v>17.8</v>
      </c>
      <c r="P8" s="202">
        <v>17.4</v>
      </c>
      <c r="Q8" s="202">
        <v>17.1</v>
      </c>
      <c r="R8" s="202">
        <v>14.3</v>
      </c>
      <c r="S8" s="202">
        <v>13.5</v>
      </c>
      <c r="T8" s="202">
        <v>13.1</v>
      </c>
      <c r="U8" s="202">
        <v>12.8</v>
      </c>
      <c r="V8" s="202">
        <v>12.5</v>
      </c>
      <c r="W8" s="202">
        <v>13.3</v>
      </c>
      <c r="X8" s="202">
        <v>14</v>
      </c>
      <c r="Y8" s="202">
        <v>14.1</v>
      </c>
      <c r="Z8" s="209">
        <f t="shared" si="0"/>
        <v>13.84166666666667</v>
      </c>
      <c r="AA8" s="150">
        <v>19.2</v>
      </c>
      <c r="AB8" s="151">
        <v>0.5388888888888889</v>
      </c>
      <c r="AC8" s="2">
        <v>6</v>
      </c>
      <c r="AD8" s="150">
        <v>9</v>
      </c>
      <c r="AE8" s="248">
        <v>0.24791666666666667</v>
      </c>
      <c r="AF8" s="1"/>
    </row>
    <row r="9" spans="1:32" ht="11.25" customHeight="1">
      <c r="A9" s="210">
        <v>7</v>
      </c>
      <c r="B9" s="202">
        <v>13.8</v>
      </c>
      <c r="C9" s="202">
        <v>13.5</v>
      </c>
      <c r="D9" s="202">
        <v>13.6</v>
      </c>
      <c r="E9" s="202">
        <v>14.1</v>
      </c>
      <c r="F9" s="202">
        <v>13.8</v>
      </c>
      <c r="G9" s="202">
        <v>13.5</v>
      </c>
      <c r="H9" s="202">
        <v>14</v>
      </c>
      <c r="I9" s="202">
        <v>16.1</v>
      </c>
      <c r="J9" s="202">
        <v>16.9</v>
      </c>
      <c r="K9" s="202">
        <v>17</v>
      </c>
      <c r="L9" s="202">
        <v>18.3</v>
      </c>
      <c r="M9" s="202">
        <v>19.1</v>
      </c>
      <c r="N9" s="202">
        <v>18.7</v>
      </c>
      <c r="O9" s="202">
        <v>18.6</v>
      </c>
      <c r="P9" s="202">
        <v>18</v>
      </c>
      <c r="Q9" s="202">
        <v>17.4</v>
      </c>
      <c r="R9" s="202">
        <v>14.5</v>
      </c>
      <c r="S9" s="202">
        <v>13.9</v>
      </c>
      <c r="T9" s="202">
        <v>13.6</v>
      </c>
      <c r="U9" s="202">
        <v>13.8</v>
      </c>
      <c r="V9" s="202">
        <v>13.8</v>
      </c>
      <c r="W9" s="202">
        <v>13</v>
      </c>
      <c r="X9" s="202">
        <v>13.6</v>
      </c>
      <c r="Y9" s="202">
        <v>14.9</v>
      </c>
      <c r="Z9" s="209">
        <f t="shared" si="0"/>
        <v>15.3125</v>
      </c>
      <c r="AA9" s="150">
        <v>19.6</v>
      </c>
      <c r="AB9" s="151">
        <v>0.513888888888889</v>
      </c>
      <c r="AC9" s="2">
        <v>7</v>
      </c>
      <c r="AD9" s="150">
        <v>12.9</v>
      </c>
      <c r="AE9" s="248">
        <v>0.9166666666666666</v>
      </c>
      <c r="AF9" s="1"/>
    </row>
    <row r="10" spans="1:32" ht="11.25" customHeight="1">
      <c r="A10" s="210">
        <v>8</v>
      </c>
      <c r="B10" s="202">
        <v>14.3</v>
      </c>
      <c r="C10" s="202">
        <v>13.5</v>
      </c>
      <c r="D10" s="202">
        <v>13</v>
      </c>
      <c r="E10" s="202">
        <v>12.9</v>
      </c>
      <c r="F10" s="202">
        <v>12.5</v>
      </c>
      <c r="G10" s="202">
        <v>11.7</v>
      </c>
      <c r="H10" s="202">
        <v>11.3</v>
      </c>
      <c r="I10" s="202">
        <v>14.8</v>
      </c>
      <c r="J10" s="202">
        <v>16.4</v>
      </c>
      <c r="K10" s="202">
        <v>17.5</v>
      </c>
      <c r="L10" s="202">
        <v>17.9</v>
      </c>
      <c r="M10" s="202">
        <v>17.9</v>
      </c>
      <c r="N10" s="202">
        <v>18.4</v>
      </c>
      <c r="O10" s="202">
        <v>19</v>
      </c>
      <c r="P10" s="202">
        <v>18.5</v>
      </c>
      <c r="Q10" s="202">
        <v>17.7</v>
      </c>
      <c r="R10" s="202">
        <v>15.2</v>
      </c>
      <c r="S10" s="202">
        <v>14.4</v>
      </c>
      <c r="T10" s="202">
        <v>13.9</v>
      </c>
      <c r="U10" s="202">
        <v>13.7</v>
      </c>
      <c r="V10" s="202">
        <v>13.7</v>
      </c>
      <c r="W10" s="202">
        <v>13.2</v>
      </c>
      <c r="X10" s="202">
        <v>13.6</v>
      </c>
      <c r="Y10" s="202">
        <v>13.4</v>
      </c>
      <c r="Z10" s="209">
        <f t="shared" si="0"/>
        <v>14.93333333333333</v>
      </c>
      <c r="AA10" s="150">
        <v>19.3</v>
      </c>
      <c r="AB10" s="151">
        <v>0.5666666666666667</v>
      </c>
      <c r="AC10" s="2">
        <v>8</v>
      </c>
      <c r="AD10" s="150">
        <v>11.1</v>
      </c>
      <c r="AE10" s="248">
        <v>0.28055555555555556</v>
      </c>
      <c r="AF10" s="1"/>
    </row>
    <row r="11" spans="1:32" ht="11.25" customHeight="1">
      <c r="A11" s="210">
        <v>9</v>
      </c>
      <c r="B11" s="202">
        <v>13.2</v>
      </c>
      <c r="C11" s="202">
        <v>13</v>
      </c>
      <c r="D11" s="202">
        <v>12.8</v>
      </c>
      <c r="E11" s="202">
        <v>12.9</v>
      </c>
      <c r="F11" s="202">
        <v>13.2</v>
      </c>
      <c r="G11" s="202">
        <v>13.6</v>
      </c>
      <c r="H11" s="202">
        <v>13.9</v>
      </c>
      <c r="I11" s="202">
        <v>15.7</v>
      </c>
      <c r="J11" s="202">
        <v>18</v>
      </c>
      <c r="K11" s="202">
        <v>19.1</v>
      </c>
      <c r="L11" s="202">
        <v>20.2</v>
      </c>
      <c r="M11" s="202">
        <v>20.3</v>
      </c>
      <c r="N11" s="202">
        <v>20.8</v>
      </c>
      <c r="O11" s="202">
        <v>18.5</v>
      </c>
      <c r="P11" s="202">
        <v>18</v>
      </c>
      <c r="Q11" s="202">
        <v>16.4</v>
      </c>
      <c r="R11" s="202">
        <v>14.4</v>
      </c>
      <c r="S11" s="202">
        <v>13.8</v>
      </c>
      <c r="T11" s="202">
        <v>13.7</v>
      </c>
      <c r="U11" s="202">
        <v>12.7</v>
      </c>
      <c r="V11" s="202">
        <v>12.2</v>
      </c>
      <c r="W11" s="202">
        <v>11.6</v>
      </c>
      <c r="X11" s="202">
        <v>11.7</v>
      </c>
      <c r="Y11" s="202">
        <v>11.9</v>
      </c>
      <c r="Z11" s="209">
        <f t="shared" si="0"/>
        <v>15.066666666666665</v>
      </c>
      <c r="AA11" s="150">
        <v>21.4</v>
      </c>
      <c r="AB11" s="151">
        <v>0.5666666666666667</v>
      </c>
      <c r="AC11" s="2">
        <v>9</v>
      </c>
      <c r="AD11" s="150">
        <v>11.5</v>
      </c>
      <c r="AE11" s="248">
        <v>0.9354166666666667</v>
      </c>
      <c r="AF11" s="1"/>
    </row>
    <row r="12" spans="1:32" ht="11.25" customHeight="1">
      <c r="A12" s="218">
        <v>10</v>
      </c>
      <c r="B12" s="204">
        <v>11.8</v>
      </c>
      <c r="C12" s="204">
        <v>11.5</v>
      </c>
      <c r="D12" s="204">
        <v>11.7</v>
      </c>
      <c r="E12" s="204">
        <v>11.3</v>
      </c>
      <c r="F12" s="204">
        <v>11.2</v>
      </c>
      <c r="G12" s="204">
        <v>11.1</v>
      </c>
      <c r="H12" s="204">
        <v>12.7</v>
      </c>
      <c r="I12" s="204">
        <v>14.5</v>
      </c>
      <c r="J12" s="204">
        <v>15.6</v>
      </c>
      <c r="K12" s="204">
        <v>16.1</v>
      </c>
      <c r="L12" s="204">
        <v>17.1</v>
      </c>
      <c r="M12" s="204">
        <v>17.8</v>
      </c>
      <c r="N12" s="204">
        <v>17.5</v>
      </c>
      <c r="O12" s="204">
        <v>16.8</v>
      </c>
      <c r="P12" s="204">
        <v>16.8</v>
      </c>
      <c r="Q12" s="204">
        <v>14.4</v>
      </c>
      <c r="R12" s="204">
        <v>13.3</v>
      </c>
      <c r="S12" s="204">
        <v>12</v>
      </c>
      <c r="T12" s="204">
        <v>11.7</v>
      </c>
      <c r="U12" s="204">
        <v>11.3</v>
      </c>
      <c r="V12" s="204">
        <v>9.8</v>
      </c>
      <c r="W12" s="204">
        <v>8.6</v>
      </c>
      <c r="X12" s="204">
        <v>7.5</v>
      </c>
      <c r="Y12" s="204">
        <v>7.6</v>
      </c>
      <c r="Z12" s="219">
        <f t="shared" si="0"/>
        <v>12.90416666666667</v>
      </c>
      <c r="AA12" s="156">
        <v>18.4</v>
      </c>
      <c r="AB12" s="205">
        <v>0.5527777777777778</v>
      </c>
      <c r="AC12" s="206">
        <v>10</v>
      </c>
      <c r="AD12" s="156">
        <v>7.2</v>
      </c>
      <c r="AE12" s="249">
        <v>0.9826388888888888</v>
      </c>
      <c r="AF12" s="1"/>
    </row>
    <row r="13" spans="1:32" ht="11.25" customHeight="1">
      <c r="A13" s="210">
        <v>11</v>
      </c>
      <c r="B13" s="202">
        <v>8.1</v>
      </c>
      <c r="C13" s="202">
        <v>8.1</v>
      </c>
      <c r="D13" s="202">
        <v>7.6</v>
      </c>
      <c r="E13" s="202">
        <v>6.4</v>
      </c>
      <c r="F13" s="202">
        <v>5.8</v>
      </c>
      <c r="G13" s="202">
        <v>6.6</v>
      </c>
      <c r="H13" s="202">
        <v>7.9</v>
      </c>
      <c r="I13" s="202">
        <v>12</v>
      </c>
      <c r="J13" s="202">
        <v>13.5</v>
      </c>
      <c r="K13" s="202">
        <v>14.8</v>
      </c>
      <c r="L13" s="202">
        <v>15.9</v>
      </c>
      <c r="M13" s="202">
        <v>16.6</v>
      </c>
      <c r="N13" s="202">
        <v>16.9</v>
      </c>
      <c r="O13" s="202">
        <v>16.9</v>
      </c>
      <c r="P13" s="202">
        <v>15.4</v>
      </c>
      <c r="Q13" s="202">
        <v>14.7</v>
      </c>
      <c r="R13" s="202">
        <v>11.6</v>
      </c>
      <c r="S13" s="202">
        <v>10.6</v>
      </c>
      <c r="T13" s="202">
        <v>9.9</v>
      </c>
      <c r="U13" s="202">
        <v>10.2</v>
      </c>
      <c r="V13" s="202">
        <v>10.4</v>
      </c>
      <c r="W13" s="202">
        <v>10.3</v>
      </c>
      <c r="X13" s="202">
        <v>10</v>
      </c>
      <c r="Y13" s="202">
        <v>9.7</v>
      </c>
      <c r="Z13" s="209">
        <f t="shared" si="0"/>
        <v>11.245833333333335</v>
      </c>
      <c r="AA13" s="150">
        <v>17.7</v>
      </c>
      <c r="AB13" s="151">
        <v>0.548611111111111</v>
      </c>
      <c r="AC13" s="2">
        <v>11</v>
      </c>
      <c r="AD13" s="150">
        <v>5.8</v>
      </c>
      <c r="AE13" s="248">
        <v>0.2111111111111111</v>
      </c>
      <c r="AF13" s="1"/>
    </row>
    <row r="14" spans="1:32" ht="11.25" customHeight="1">
      <c r="A14" s="210">
        <v>12</v>
      </c>
      <c r="B14" s="202">
        <v>9.5</v>
      </c>
      <c r="C14" s="202">
        <v>10.8</v>
      </c>
      <c r="D14" s="202">
        <v>11.2</v>
      </c>
      <c r="E14" s="202">
        <v>11.6</v>
      </c>
      <c r="F14" s="202">
        <v>11.1</v>
      </c>
      <c r="G14" s="202">
        <v>11.2</v>
      </c>
      <c r="H14" s="202">
        <v>10.7</v>
      </c>
      <c r="I14" s="202">
        <v>12.3</v>
      </c>
      <c r="J14" s="202">
        <v>14.5</v>
      </c>
      <c r="K14" s="202">
        <v>17.3</v>
      </c>
      <c r="L14" s="202">
        <v>16.7</v>
      </c>
      <c r="M14" s="202">
        <v>17.7</v>
      </c>
      <c r="N14" s="202">
        <v>18.3</v>
      </c>
      <c r="O14" s="202">
        <v>18</v>
      </c>
      <c r="P14" s="202">
        <v>17.2</v>
      </c>
      <c r="Q14" s="202">
        <v>16.5</v>
      </c>
      <c r="R14" s="202">
        <v>15.3</v>
      </c>
      <c r="S14" s="202">
        <v>15</v>
      </c>
      <c r="T14" s="202">
        <v>12.5</v>
      </c>
      <c r="U14" s="202">
        <v>11.6</v>
      </c>
      <c r="V14" s="202">
        <v>12.1</v>
      </c>
      <c r="W14" s="202">
        <v>11.4</v>
      </c>
      <c r="X14" s="202">
        <v>12.4</v>
      </c>
      <c r="Y14" s="202">
        <v>12.7</v>
      </c>
      <c r="Z14" s="209">
        <f t="shared" si="0"/>
        <v>13.649999999999999</v>
      </c>
      <c r="AA14" s="150">
        <v>18.4</v>
      </c>
      <c r="AB14" s="151">
        <v>0.5416666666666666</v>
      </c>
      <c r="AC14" s="2">
        <v>12</v>
      </c>
      <c r="AD14" s="150">
        <v>9.3</v>
      </c>
      <c r="AE14" s="248">
        <v>0.007638888888888889</v>
      </c>
      <c r="AF14" s="1"/>
    </row>
    <row r="15" spans="1:32" ht="11.25" customHeight="1">
      <c r="A15" s="210">
        <v>13</v>
      </c>
      <c r="B15" s="202">
        <v>13.8</v>
      </c>
      <c r="C15" s="202">
        <v>14.4</v>
      </c>
      <c r="D15" s="202">
        <v>12</v>
      </c>
      <c r="E15" s="202">
        <v>12.6</v>
      </c>
      <c r="F15" s="202">
        <v>13.5</v>
      </c>
      <c r="G15" s="202">
        <v>11.7</v>
      </c>
      <c r="H15" s="202">
        <v>11.6</v>
      </c>
      <c r="I15" s="202">
        <v>12.5</v>
      </c>
      <c r="J15" s="202">
        <v>15</v>
      </c>
      <c r="K15" s="202">
        <v>17.1</v>
      </c>
      <c r="L15" s="202">
        <v>17.1</v>
      </c>
      <c r="M15" s="202">
        <v>16.8</v>
      </c>
      <c r="N15" s="202">
        <v>16.9</v>
      </c>
      <c r="O15" s="202">
        <v>16.7</v>
      </c>
      <c r="P15" s="202">
        <v>16.6</v>
      </c>
      <c r="Q15" s="202">
        <v>16.3</v>
      </c>
      <c r="R15" s="202">
        <v>13.9</v>
      </c>
      <c r="S15" s="202">
        <v>13.3</v>
      </c>
      <c r="T15" s="202">
        <v>13.4</v>
      </c>
      <c r="U15" s="202">
        <v>13.3</v>
      </c>
      <c r="V15" s="202">
        <v>13</v>
      </c>
      <c r="W15" s="202">
        <v>13.3</v>
      </c>
      <c r="X15" s="202">
        <v>13.3</v>
      </c>
      <c r="Y15" s="202">
        <v>13.9</v>
      </c>
      <c r="Z15" s="209">
        <f t="shared" si="0"/>
        <v>14.25</v>
      </c>
      <c r="AA15" s="150">
        <v>17.5</v>
      </c>
      <c r="AB15" s="151">
        <v>0.5166666666666667</v>
      </c>
      <c r="AC15" s="2">
        <v>13</v>
      </c>
      <c r="AD15" s="150">
        <v>11.2</v>
      </c>
      <c r="AE15" s="248">
        <v>0.2701388888888889</v>
      </c>
      <c r="AF15" s="1"/>
    </row>
    <row r="16" spans="1:32" ht="11.25" customHeight="1">
      <c r="A16" s="210">
        <v>14</v>
      </c>
      <c r="B16" s="202">
        <v>14.7</v>
      </c>
      <c r="C16" s="202">
        <v>15.6</v>
      </c>
      <c r="D16" s="202">
        <v>16.3</v>
      </c>
      <c r="E16" s="202">
        <v>16.1</v>
      </c>
      <c r="F16" s="202">
        <v>15.1</v>
      </c>
      <c r="G16" s="202">
        <v>15.2</v>
      </c>
      <c r="H16" s="202">
        <v>14.6</v>
      </c>
      <c r="I16" s="202">
        <v>15.5</v>
      </c>
      <c r="J16" s="202">
        <v>16.8</v>
      </c>
      <c r="K16" s="202">
        <v>17.7</v>
      </c>
      <c r="L16" s="202">
        <v>18.1</v>
      </c>
      <c r="M16" s="202">
        <v>20.3</v>
      </c>
      <c r="N16" s="202">
        <v>20.3</v>
      </c>
      <c r="O16" s="202">
        <v>19.9</v>
      </c>
      <c r="P16" s="202">
        <v>18.9</v>
      </c>
      <c r="Q16" s="202">
        <v>18.2</v>
      </c>
      <c r="R16" s="202">
        <v>16.1</v>
      </c>
      <c r="S16" s="202">
        <v>15.8</v>
      </c>
      <c r="T16" s="202">
        <v>14.5</v>
      </c>
      <c r="U16" s="202">
        <v>14.2</v>
      </c>
      <c r="V16" s="202">
        <v>13.6</v>
      </c>
      <c r="W16" s="202">
        <v>13.5</v>
      </c>
      <c r="X16" s="202">
        <v>13.1</v>
      </c>
      <c r="Y16" s="202">
        <v>12.4</v>
      </c>
      <c r="Z16" s="209">
        <f t="shared" si="0"/>
        <v>16.104166666666668</v>
      </c>
      <c r="AA16" s="150">
        <v>20.5</v>
      </c>
      <c r="AB16" s="151">
        <v>0.5409722222222222</v>
      </c>
      <c r="AC16" s="2">
        <v>14</v>
      </c>
      <c r="AD16" s="150">
        <v>12.3</v>
      </c>
      <c r="AE16" s="248">
        <v>1</v>
      </c>
      <c r="AF16" s="1"/>
    </row>
    <row r="17" spans="1:32" ht="11.25" customHeight="1">
      <c r="A17" s="210">
        <v>15</v>
      </c>
      <c r="B17" s="202">
        <v>11.8</v>
      </c>
      <c r="C17" s="202">
        <v>12</v>
      </c>
      <c r="D17" s="202">
        <v>11.7</v>
      </c>
      <c r="E17" s="202">
        <v>11.7</v>
      </c>
      <c r="F17" s="202">
        <v>11.5</v>
      </c>
      <c r="G17" s="202">
        <v>12</v>
      </c>
      <c r="H17" s="202">
        <v>11.9</v>
      </c>
      <c r="I17" s="202">
        <v>12.3</v>
      </c>
      <c r="J17" s="202">
        <v>12.4</v>
      </c>
      <c r="K17" s="202">
        <v>12.7</v>
      </c>
      <c r="L17" s="202">
        <v>12.4</v>
      </c>
      <c r="M17" s="202">
        <v>10.9</v>
      </c>
      <c r="N17" s="202">
        <v>9.9</v>
      </c>
      <c r="O17" s="202">
        <v>8.9</v>
      </c>
      <c r="P17" s="202">
        <v>8.7</v>
      </c>
      <c r="Q17" s="202">
        <v>7.9</v>
      </c>
      <c r="R17" s="202">
        <v>6.3</v>
      </c>
      <c r="S17" s="202">
        <v>5.5</v>
      </c>
      <c r="T17" s="202">
        <v>5.7</v>
      </c>
      <c r="U17" s="202">
        <v>5.8</v>
      </c>
      <c r="V17" s="202">
        <v>6</v>
      </c>
      <c r="W17" s="202">
        <v>5.8</v>
      </c>
      <c r="X17" s="202">
        <v>5.7</v>
      </c>
      <c r="Y17" s="202">
        <v>5.2</v>
      </c>
      <c r="Z17" s="209">
        <f t="shared" si="0"/>
        <v>9.3625</v>
      </c>
      <c r="AA17" s="150">
        <v>13.1</v>
      </c>
      <c r="AB17" s="151">
        <v>0.42569444444444443</v>
      </c>
      <c r="AC17" s="2">
        <v>15</v>
      </c>
      <c r="AD17" s="150">
        <v>5</v>
      </c>
      <c r="AE17" s="248">
        <v>0.9902777777777777</v>
      </c>
      <c r="AF17" s="1"/>
    </row>
    <row r="18" spans="1:32" ht="11.25" customHeight="1">
      <c r="A18" s="210">
        <v>16</v>
      </c>
      <c r="B18" s="202">
        <v>4</v>
      </c>
      <c r="C18" s="202">
        <v>3.6</v>
      </c>
      <c r="D18" s="202">
        <v>3.1</v>
      </c>
      <c r="E18" s="202">
        <v>3.3</v>
      </c>
      <c r="F18" s="202">
        <v>3.1</v>
      </c>
      <c r="G18" s="202">
        <v>3.1</v>
      </c>
      <c r="H18" s="202">
        <v>4.2</v>
      </c>
      <c r="I18" s="202">
        <v>7.4</v>
      </c>
      <c r="J18" s="202">
        <v>8.7</v>
      </c>
      <c r="K18" s="202">
        <v>10.4</v>
      </c>
      <c r="L18" s="202">
        <v>11.8</v>
      </c>
      <c r="M18" s="202">
        <v>11.5</v>
      </c>
      <c r="N18" s="202">
        <v>12</v>
      </c>
      <c r="O18" s="202">
        <v>12.1</v>
      </c>
      <c r="P18" s="202">
        <v>11.5</v>
      </c>
      <c r="Q18" s="202">
        <v>10.8</v>
      </c>
      <c r="R18" s="202">
        <v>10.1</v>
      </c>
      <c r="S18" s="202">
        <v>9</v>
      </c>
      <c r="T18" s="202">
        <v>8.1</v>
      </c>
      <c r="U18" s="202">
        <v>7.3</v>
      </c>
      <c r="V18" s="202">
        <v>7.6</v>
      </c>
      <c r="W18" s="202">
        <v>7.6</v>
      </c>
      <c r="X18" s="202">
        <v>8.6</v>
      </c>
      <c r="Y18" s="202">
        <v>8.5</v>
      </c>
      <c r="Z18" s="209">
        <f t="shared" si="0"/>
        <v>7.808333333333333</v>
      </c>
      <c r="AA18" s="150">
        <v>12.8</v>
      </c>
      <c r="AB18" s="151">
        <v>0.4861111111111111</v>
      </c>
      <c r="AC18" s="2">
        <v>16</v>
      </c>
      <c r="AD18" s="150">
        <v>2.8</v>
      </c>
      <c r="AE18" s="248">
        <v>0.19652777777777777</v>
      </c>
      <c r="AF18" s="1"/>
    </row>
    <row r="19" spans="1:32" ht="11.25" customHeight="1">
      <c r="A19" s="210">
        <v>17</v>
      </c>
      <c r="B19" s="202">
        <v>9</v>
      </c>
      <c r="C19" s="202">
        <v>9.2</v>
      </c>
      <c r="D19" s="202">
        <v>9.7</v>
      </c>
      <c r="E19" s="202">
        <v>9.6</v>
      </c>
      <c r="F19" s="202">
        <v>9.6</v>
      </c>
      <c r="G19" s="202">
        <v>8.5</v>
      </c>
      <c r="H19" s="202">
        <v>8.3</v>
      </c>
      <c r="I19" s="202">
        <v>8.6</v>
      </c>
      <c r="J19" s="202">
        <v>9.1</v>
      </c>
      <c r="K19" s="202">
        <v>9.5</v>
      </c>
      <c r="L19" s="202">
        <v>9.5</v>
      </c>
      <c r="M19" s="202">
        <v>9</v>
      </c>
      <c r="N19" s="202">
        <v>9.1</v>
      </c>
      <c r="O19" s="202">
        <v>9</v>
      </c>
      <c r="P19" s="202">
        <v>9.2</v>
      </c>
      <c r="Q19" s="202">
        <v>8.9</v>
      </c>
      <c r="R19" s="202">
        <v>8.8</v>
      </c>
      <c r="S19" s="202">
        <v>9</v>
      </c>
      <c r="T19" s="202">
        <v>9.1</v>
      </c>
      <c r="U19" s="202">
        <v>9.5</v>
      </c>
      <c r="V19" s="202">
        <v>9.7</v>
      </c>
      <c r="W19" s="202">
        <v>10</v>
      </c>
      <c r="X19" s="202">
        <v>9.9</v>
      </c>
      <c r="Y19" s="202">
        <v>10.3</v>
      </c>
      <c r="Z19" s="209">
        <f t="shared" si="0"/>
        <v>9.254166666666666</v>
      </c>
      <c r="AA19" s="150">
        <v>10.3</v>
      </c>
      <c r="AB19" s="151">
        <v>1</v>
      </c>
      <c r="AC19" s="2">
        <v>17</v>
      </c>
      <c r="AD19" s="150">
        <v>8</v>
      </c>
      <c r="AE19" s="248">
        <v>0.2826388888888889</v>
      </c>
      <c r="AF19" s="1"/>
    </row>
    <row r="20" spans="1:32" ht="11.25" customHeight="1">
      <c r="A20" s="210">
        <v>18</v>
      </c>
      <c r="B20" s="202">
        <v>10.3</v>
      </c>
      <c r="C20" s="202">
        <v>10.3</v>
      </c>
      <c r="D20" s="202">
        <v>10.1</v>
      </c>
      <c r="E20" s="202">
        <v>10.2</v>
      </c>
      <c r="F20" s="202">
        <v>10.2</v>
      </c>
      <c r="G20" s="202">
        <v>9.6</v>
      </c>
      <c r="H20" s="202">
        <v>9.6</v>
      </c>
      <c r="I20" s="202">
        <v>9.8</v>
      </c>
      <c r="J20" s="202">
        <v>11</v>
      </c>
      <c r="K20" s="202">
        <v>11.5</v>
      </c>
      <c r="L20" s="202">
        <v>11.6</v>
      </c>
      <c r="M20" s="202">
        <v>11.8</v>
      </c>
      <c r="N20" s="202">
        <v>13.8</v>
      </c>
      <c r="O20" s="202">
        <v>13.9</v>
      </c>
      <c r="P20" s="202">
        <v>13.1</v>
      </c>
      <c r="Q20" s="202">
        <v>12.1</v>
      </c>
      <c r="R20" s="202">
        <v>10.7</v>
      </c>
      <c r="S20" s="202">
        <v>10.4</v>
      </c>
      <c r="T20" s="202">
        <v>9.8</v>
      </c>
      <c r="U20" s="202">
        <v>10</v>
      </c>
      <c r="V20" s="202">
        <v>9.7</v>
      </c>
      <c r="W20" s="202">
        <v>10.1</v>
      </c>
      <c r="X20" s="202">
        <v>10.7</v>
      </c>
      <c r="Y20" s="202">
        <v>10.9</v>
      </c>
      <c r="Z20" s="209">
        <f t="shared" si="0"/>
        <v>10.883333333333333</v>
      </c>
      <c r="AA20" s="150">
        <v>14.4</v>
      </c>
      <c r="AB20" s="151">
        <v>0.5701388888888889</v>
      </c>
      <c r="AC20" s="2">
        <v>18</v>
      </c>
      <c r="AD20" s="150">
        <v>9.5</v>
      </c>
      <c r="AE20" s="248">
        <v>0.8847222222222223</v>
      </c>
      <c r="AF20" s="1"/>
    </row>
    <row r="21" spans="1:32" ht="11.25" customHeight="1">
      <c r="A21" s="210">
        <v>19</v>
      </c>
      <c r="B21" s="202">
        <v>11.1</v>
      </c>
      <c r="C21" s="202">
        <v>10.9</v>
      </c>
      <c r="D21" s="202">
        <v>9.9</v>
      </c>
      <c r="E21" s="202">
        <v>9.5</v>
      </c>
      <c r="F21" s="202">
        <v>9.4</v>
      </c>
      <c r="G21" s="202">
        <v>9.3</v>
      </c>
      <c r="H21" s="202">
        <v>9.9</v>
      </c>
      <c r="I21" s="202">
        <v>12.2</v>
      </c>
      <c r="J21" s="202">
        <v>13.3</v>
      </c>
      <c r="K21" s="202">
        <v>14</v>
      </c>
      <c r="L21" s="202">
        <v>14</v>
      </c>
      <c r="M21" s="202">
        <v>14.2</v>
      </c>
      <c r="N21" s="202">
        <v>14.2</v>
      </c>
      <c r="O21" s="202">
        <v>14.2</v>
      </c>
      <c r="P21" s="202">
        <v>14</v>
      </c>
      <c r="Q21" s="202">
        <v>13.1</v>
      </c>
      <c r="R21" s="202">
        <v>10.4</v>
      </c>
      <c r="S21" s="202">
        <v>9.8</v>
      </c>
      <c r="T21" s="202">
        <v>9.8</v>
      </c>
      <c r="U21" s="202">
        <v>9.1</v>
      </c>
      <c r="V21" s="202">
        <v>9</v>
      </c>
      <c r="W21" s="202">
        <v>8.9</v>
      </c>
      <c r="X21" s="202">
        <v>9.2</v>
      </c>
      <c r="Y21" s="202">
        <v>9.8</v>
      </c>
      <c r="Z21" s="209">
        <f t="shared" si="0"/>
        <v>11.216666666666667</v>
      </c>
      <c r="AA21" s="150">
        <v>14.7</v>
      </c>
      <c r="AB21" s="151">
        <v>0.5298611111111111</v>
      </c>
      <c r="AC21" s="2">
        <v>19</v>
      </c>
      <c r="AD21" s="150">
        <v>8.7</v>
      </c>
      <c r="AE21" s="248">
        <v>0.9305555555555555</v>
      </c>
      <c r="AF21" s="1"/>
    </row>
    <row r="22" spans="1:32" ht="11.25" customHeight="1">
      <c r="A22" s="218">
        <v>20</v>
      </c>
      <c r="B22" s="204">
        <v>10.2</v>
      </c>
      <c r="C22" s="204">
        <v>10.8</v>
      </c>
      <c r="D22" s="204">
        <v>11.1</v>
      </c>
      <c r="E22" s="204">
        <v>11.8</v>
      </c>
      <c r="F22" s="204">
        <v>10.5</v>
      </c>
      <c r="G22" s="204">
        <v>9.7</v>
      </c>
      <c r="H22" s="204">
        <v>10.5</v>
      </c>
      <c r="I22" s="204">
        <v>14.1</v>
      </c>
      <c r="J22" s="204">
        <v>15.4</v>
      </c>
      <c r="K22" s="204">
        <v>16.5</v>
      </c>
      <c r="L22" s="204">
        <v>16.2</v>
      </c>
      <c r="M22" s="204">
        <v>15.2</v>
      </c>
      <c r="N22" s="204">
        <v>15.7</v>
      </c>
      <c r="O22" s="204">
        <v>16.2</v>
      </c>
      <c r="P22" s="204">
        <v>15.8</v>
      </c>
      <c r="Q22" s="204">
        <v>15.1</v>
      </c>
      <c r="R22" s="204">
        <v>12.7</v>
      </c>
      <c r="S22" s="204">
        <v>12.3</v>
      </c>
      <c r="T22" s="204">
        <v>12</v>
      </c>
      <c r="U22" s="204">
        <v>11.5</v>
      </c>
      <c r="V22" s="204">
        <v>11.1</v>
      </c>
      <c r="W22" s="204">
        <v>11</v>
      </c>
      <c r="X22" s="204">
        <v>10.7</v>
      </c>
      <c r="Y22" s="204">
        <v>10.4</v>
      </c>
      <c r="Z22" s="219">
        <f t="shared" si="0"/>
        <v>12.77083333333333</v>
      </c>
      <c r="AA22" s="156">
        <v>16.8</v>
      </c>
      <c r="AB22" s="205">
        <v>0.4145833333333333</v>
      </c>
      <c r="AC22" s="206">
        <v>20</v>
      </c>
      <c r="AD22" s="156">
        <v>9.6</v>
      </c>
      <c r="AE22" s="249">
        <v>0.24722222222222223</v>
      </c>
      <c r="AF22" s="1"/>
    </row>
    <row r="23" spans="1:32" ht="11.25" customHeight="1">
      <c r="A23" s="210">
        <v>21</v>
      </c>
      <c r="B23" s="202">
        <v>10.4</v>
      </c>
      <c r="C23" s="202">
        <v>10.6</v>
      </c>
      <c r="D23" s="202">
        <v>10.6</v>
      </c>
      <c r="E23" s="202">
        <v>10.4</v>
      </c>
      <c r="F23" s="202">
        <v>10</v>
      </c>
      <c r="G23" s="202">
        <v>10.4</v>
      </c>
      <c r="H23" s="202">
        <v>11.3</v>
      </c>
      <c r="I23" s="202">
        <v>14.3</v>
      </c>
      <c r="J23" s="202">
        <v>15.8</v>
      </c>
      <c r="K23" s="202">
        <v>16.5</v>
      </c>
      <c r="L23" s="202">
        <v>16.4</v>
      </c>
      <c r="M23" s="202">
        <v>16.1</v>
      </c>
      <c r="N23" s="202">
        <v>15.8</v>
      </c>
      <c r="O23" s="202">
        <v>16</v>
      </c>
      <c r="P23" s="202">
        <v>15.8</v>
      </c>
      <c r="Q23" s="202">
        <v>15.1</v>
      </c>
      <c r="R23" s="202">
        <v>14.4</v>
      </c>
      <c r="S23" s="202">
        <v>14.5</v>
      </c>
      <c r="T23" s="202">
        <v>14.3</v>
      </c>
      <c r="U23" s="202">
        <v>14</v>
      </c>
      <c r="V23" s="202">
        <v>14.2</v>
      </c>
      <c r="W23" s="202">
        <v>14.1</v>
      </c>
      <c r="X23" s="202">
        <v>14</v>
      </c>
      <c r="Y23" s="202">
        <v>14.3</v>
      </c>
      <c r="Z23" s="209">
        <f t="shared" si="0"/>
        <v>13.720833333333333</v>
      </c>
      <c r="AA23" s="150">
        <v>16.8</v>
      </c>
      <c r="AB23" s="151">
        <v>0.4847222222222222</v>
      </c>
      <c r="AC23" s="2">
        <v>21</v>
      </c>
      <c r="AD23" s="150">
        <v>9.6</v>
      </c>
      <c r="AE23" s="248">
        <v>0.2298611111111111</v>
      </c>
      <c r="AF23" s="1"/>
    </row>
    <row r="24" spans="1:32" ht="11.25" customHeight="1">
      <c r="A24" s="210">
        <v>22</v>
      </c>
      <c r="B24" s="202">
        <v>14.4</v>
      </c>
      <c r="C24" s="202">
        <v>14.6</v>
      </c>
      <c r="D24" s="202">
        <v>14.8</v>
      </c>
      <c r="E24" s="202">
        <v>14.5</v>
      </c>
      <c r="F24" s="202">
        <v>14.6</v>
      </c>
      <c r="G24" s="202">
        <v>14.8</v>
      </c>
      <c r="H24" s="202">
        <v>14.7</v>
      </c>
      <c r="I24" s="202">
        <v>16.5</v>
      </c>
      <c r="J24" s="202">
        <v>17.3</v>
      </c>
      <c r="K24" s="202">
        <v>17.8</v>
      </c>
      <c r="L24" s="202">
        <v>18.4</v>
      </c>
      <c r="M24" s="202">
        <v>18.8</v>
      </c>
      <c r="N24" s="202">
        <v>18</v>
      </c>
      <c r="O24" s="202">
        <v>18.3</v>
      </c>
      <c r="P24" s="202">
        <v>18.4</v>
      </c>
      <c r="Q24" s="202">
        <v>17.8</v>
      </c>
      <c r="R24" s="202">
        <v>16.9</v>
      </c>
      <c r="S24" s="202">
        <v>16.5</v>
      </c>
      <c r="T24" s="202">
        <v>16</v>
      </c>
      <c r="U24" s="202">
        <v>15.3</v>
      </c>
      <c r="V24" s="202">
        <v>15.5</v>
      </c>
      <c r="W24" s="202">
        <v>15.1</v>
      </c>
      <c r="X24" s="202">
        <v>14.9</v>
      </c>
      <c r="Y24" s="202">
        <v>14.8</v>
      </c>
      <c r="Z24" s="209">
        <f t="shared" si="0"/>
        <v>16.195833333333336</v>
      </c>
      <c r="AA24" s="150">
        <v>18.8</v>
      </c>
      <c r="AB24" s="151">
        <v>0.5097222222222222</v>
      </c>
      <c r="AC24" s="2">
        <v>22</v>
      </c>
      <c r="AD24" s="150">
        <v>14</v>
      </c>
      <c r="AE24" s="248">
        <v>0.018055555555555557</v>
      </c>
      <c r="AF24" s="1"/>
    </row>
    <row r="25" spans="1:32" ht="11.25" customHeight="1">
      <c r="A25" s="210">
        <v>23</v>
      </c>
      <c r="B25" s="202">
        <v>14.7</v>
      </c>
      <c r="C25" s="202">
        <v>14.8</v>
      </c>
      <c r="D25" s="202">
        <v>14.6</v>
      </c>
      <c r="E25" s="202">
        <v>13.7</v>
      </c>
      <c r="F25" s="202">
        <v>13.4</v>
      </c>
      <c r="G25" s="202">
        <v>13.1</v>
      </c>
      <c r="H25" s="202">
        <v>13.2</v>
      </c>
      <c r="I25" s="202">
        <v>12.7</v>
      </c>
      <c r="J25" s="202">
        <v>12.7</v>
      </c>
      <c r="K25" s="202">
        <v>13</v>
      </c>
      <c r="L25" s="202">
        <v>13.1</v>
      </c>
      <c r="M25" s="202">
        <v>14.3</v>
      </c>
      <c r="N25" s="202">
        <v>14.3</v>
      </c>
      <c r="O25" s="202">
        <v>14</v>
      </c>
      <c r="P25" s="202">
        <v>12.8</v>
      </c>
      <c r="Q25" s="202">
        <v>12.3</v>
      </c>
      <c r="R25" s="202">
        <v>11.4</v>
      </c>
      <c r="S25" s="202">
        <v>10.6</v>
      </c>
      <c r="T25" s="202">
        <v>9.1</v>
      </c>
      <c r="U25" s="202">
        <v>8.4</v>
      </c>
      <c r="V25" s="202">
        <v>8.5</v>
      </c>
      <c r="W25" s="202">
        <v>9.3</v>
      </c>
      <c r="X25" s="202">
        <v>8.3</v>
      </c>
      <c r="Y25" s="202">
        <v>7.1</v>
      </c>
      <c r="Z25" s="209">
        <f t="shared" si="0"/>
        <v>12.058333333333337</v>
      </c>
      <c r="AA25" s="150">
        <v>15.4</v>
      </c>
      <c r="AB25" s="151">
        <v>0.10069444444444443</v>
      </c>
      <c r="AC25" s="2">
        <v>23</v>
      </c>
      <c r="AD25" s="150">
        <v>7.1</v>
      </c>
      <c r="AE25" s="248">
        <v>1</v>
      </c>
      <c r="AF25" s="1"/>
    </row>
    <row r="26" spans="1:32" ht="11.25" customHeight="1">
      <c r="A26" s="210">
        <v>24</v>
      </c>
      <c r="B26" s="202">
        <v>6.4</v>
      </c>
      <c r="C26" s="202">
        <v>5.6</v>
      </c>
      <c r="D26" s="202">
        <v>5.6</v>
      </c>
      <c r="E26" s="202">
        <v>5</v>
      </c>
      <c r="F26" s="202">
        <v>4.5</v>
      </c>
      <c r="G26" s="202">
        <v>3.6</v>
      </c>
      <c r="H26" s="202">
        <v>4.3</v>
      </c>
      <c r="I26" s="202">
        <v>8.1</v>
      </c>
      <c r="J26" s="202">
        <v>9.6</v>
      </c>
      <c r="K26" s="202">
        <v>10.9</v>
      </c>
      <c r="L26" s="202">
        <v>10.7</v>
      </c>
      <c r="M26" s="202">
        <v>11.3</v>
      </c>
      <c r="N26" s="202">
        <v>10.5</v>
      </c>
      <c r="O26" s="202">
        <v>11.4</v>
      </c>
      <c r="P26" s="202">
        <v>11</v>
      </c>
      <c r="Q26" s="202">
        <v>10.9</v>
      </c>
      <c r="R26" s="202">
        <v>9.5</v>
      </c>
      <c r="S26" s="202">
        <v>9.4</v>
      </c>
      <c r="T26" s="202">
        <v>8.5</v>
      </c>
      <c r="U26" s="202">
        <v>7.6</v>
      </c>
      <c r="V26" s="202">
        <v>7.1</v>
      </c>
      <c r="W26" s="202">
        <v>6.8</v>
      </c>
      <c r="X26" s="202">
        <v>6.4</v>
      </c>
      <c r="Y26" s="202">
        <v>6</v>
      </c>
      <c r="Z26" s="209">
        <f t="shared" si="0"/>
        <v>7.945833333333334</v>
      </c>
      <c r="AA26" s="150">
        <v>11.6</v>
      </c>
      <c r="AB26" s="151">
        <v>0.5819444444444445</v>
      </c>
      <c r="AC26" s="2">
        <v>24</v>
      </c>
      <c r="AD26" s="150">
        <v>3.4</v>
      </c>
      <c r="AE26" s="248">
        <v>0.27638888888888885</v>
      </c>
      <c r="AF26" s="1"/>
    </row>
    <row r="27" spans="1:32" ht="11.25" customHeight="1">
      <c r="A27" s="210">
        <v>25</v>
      </c>
      <c r="B27" s="202">
        <v>6.1</v>
      </c>
      <c r="C27" s="202">
        <v>6</v>
      </c>
      <c r="D27" s="202">
        <v>6.2</v>
      </c>
      <c r="E27" s="202">
        <v>6.1</v>
      </c>
      <c r="F27" s="202">
        <v>5.9</v>
      </c>
      <c r="G27" s="202">
        <v>5.4</v>
      </c>
      <c r="H27" s="202">
        <v>6.7</v>
      </c>
      <c r="I27" s="202">
        <v>9.8</v>
      </c>
      <c r="J27" s="202">
        <v>12.2</v>
      </c>
      <c r="K27" s="202">
        <v>13.1</v>
      </c>
      <c r="L27" s="202">
        <v>12.8</v>
      </c>
      <c r="M27" s="202">
        <v>12.5</v>
      </c>
      <c r="N27" s="202">
        <v>12.7</v>
      </c>
      <c r="O27" s="202">
        <v>12.8</v>
      </c>
      <c r="P27" s="202">
        <v>12.9</v>
      </c>
      <c r="Q27" s="202">
        <v>12.8</v>
      </c>
      <c r="R27" s="202">
        <v>12.1</v>
      </c>
      <c r="S27" s="202">
        <v>11.7</v>
      </c>
      <c r="T27" s="202">
        <v>11.2</v>
      </c>
      <c r="U27" s="202">
        <v>11.3</v>
      </c>
      <c r="V27" s="202">
        <v>12.1</v>
      </c>
      <c r="W27" s="202">
        <v>12.4</v>
      </c>
      <c r="X27" s="202">
        <v>13.4</v>
      </c>
      <c r="Y27" s="202">
        <v>11.8</v>
      </c>
      <c r="Z27" s="209">
        <f t="shared" si="0"/>
        <v>10.416666666666668</v>
      </c>
      <c r="AA27" s="150">
        <v>13.7</v>
      </c>
      <c r="AB27" s="151">
        <v>0.9555555555555556</v>
      </c>
      <c r="AC27" s="2">
        <v>25</v>
      </c>
      <c r="AD27" s="150">
        <v>5.3</v>
      </c>
      <c r="AE27" s="248">
        <v>0.2027777777777778</v>
      </c>
      <c r="AF27" s="1"/>
    </row>
    <row r="28" spans="1:32" ht="11.25" customHeight="1">
      <c r="A28" s="210">
        <v>26</v>
      </c>
      <c r="B28" s="202">
        <v>11.9</v>
      </c>
      <c r="C28" s="202">
        <v>12.7</v>
      </c>
      <c r="D28" s="202">
        <v>12</v>
      </c>
      <c r="E28" s="202">
        <v>11.9</v>
      </c>
      <c r="F28" s="202">
        <v>11.5</v>
      </c>
      <c r="G28" s="202">
        <v>11.5</v>
      </c>
      <c r="H28" s="202">
        <v>11.8</v>
      </c>
      <c r="I28" s="202">
        <v>13.4</v>
      </c>
      <c r="J28" s="202">
        <v>14.2</v>
      </c>
      <c r="K28" s="202">
        <v>16.5</v>
      </c>
      <c r="L28" s="202">
        <v>15.5</v>
      </c>
      <c r="M28" s="202">
        <v>16</v>
      </c>
      <c r="N28" s="202">
        <v>16.1</v>
      </c>
      <c r="O28" s="202">
        <v>15.5</v>
      </c>
      <c r="P28" s="202">
        <v>15.5</v>
      </c>
      <c r="Q28" s="202">
        <v>14.8</v>
      </c>
      <c r="R28" s="202">
        <v>13.7</v>
      </c>
      <c r="S28" s="202">
        <v>12.9</v>
      </c>
      <c r="T28" s="202">
        <v>12.3</v>
      </c>
      <c r="U28" s="202">
        <v>12</v>
      </c>
      <c r="V28" s="202">
        <v>11.7</v>
      </c>
      <c r="W28" s="202">
        <v>11.6</v>
      </c>
      <c r="X28" s="202">
        <v>11.4</v>
      </c>
      <c r="Y28" s="202">
        <v>11.1</v>
      </c>
      <c r="Z28" s="209">
        <f t="shared" si="0"/>
        <v>13.229166666666666</v>
      </c>
      <c r="AA28" s="150">
        <v>16.7</v>
      </c>
      <c r="AB28" s="151">
        <v>0.4152777777777778</v>
      </c>
      <c r="AC28" s="2">
        <v>26</v>
      </c>
      <c r="AD28" s="150">
        <v>11</v>
      </c>
      <c r="AE28" s="248">
        <v>0.9993055555555556</v>
      </c>
      <c r="AF28" s="1"/>
    </row>
    <row r="29" spans="1:32" ht="11.25" customHeight="1">
      <c r="A29" s="210">
        <v>27</v>
      </c>
      <c r="B29" s="202">
        <v>10.7</v>
      </c>
      <c r="C29" s="202">
        <v>9.7</v>
      </c>
      <c r="D29" s="202">
        <v>9.9</v>
      </c>
      <c r="E29" s="202">
        <v>9.8</v>
      </c>
      <c r="F29" s="202">
        <v>9.5</v>
      </c>
      <c r="G29" s="202">
        <v>9.2</v>
      </c>
      <c r="H29" s="202">
        <v>9.1</v>
      </c>
      <c r="I29" s="202">
        <v>9.4</v>
      </c>
      <c r="J29" s="202">
        <v>10.7</v>
      </c>
      <c r="K29" s="202">
        <v>11.2</v>
      </c>
      <c r="L29" s="202">
        <v>11.5</v>
      </c>
      <c r="M29" s="202">
        <v>11.9</v>
      </c>
      <c r="N29" s="202">
        <v>12.1</v>
      </c>
      <c r="O29" s="202">
        <v>12.3</v>
      </c>
      <c r="P29" s="202">
        <v>11.8</v>
      </c>
      <c r="Q29" s="202">
        <v>11.8</v>
      </c>
      <c r="R29" s="202">
        <v>10.8</v>
      </c>
      <c r="S29" s="202">
        <v>8.6</v>
      </c>
      <c r="T29" s="202">
        <v>8.8</v>
      </c>
      <c r="U29" s="202">
        <v>9.1</v>
      </c>
      <c r="V29" s="202">
        <v>8.7</v>
      </c>
      <c r="W29" s="202">
        <v>9.1</v>
      </c>
      <c r="X29" s="202">
        <v>8.9</v>
      </c>
      <c r="Y29" s="202">
        <v>8.7</v>
      </c>
      <c r="Z29" s="209">
        <f t="shared" si="0"/>
        <v>10.137500000000001</v>
      </c>
      <c r="AA29" s="150">
        <v>13.3</v>
      </c>
      <c r="AB29" s="151">
        <v>0.5180555555555556</v>
      </c>
      <c r="AC29" s="2">
        <v>27</v>
      </c>
      <c r="AD29" s="150">
        <v>8.4</v>
      </c>
      <c r="AE29" s="248">
        <v>0.7555555555555555</v>
      </c>
      <c r="AF29" s="1"/>
    </row>
    <row r="30" spans="1:32" ht="11.25" customHeight="1">
      <c r="A30" s="210">
        <v>28</v>
      </c>
      <c r="B30" s="202">
        <v>8.5</v>
      </c>
      <c r="C30" s="202">
        <v>8.8</v>
      </c>
      <c r="D30" s="202">
        <v>8.3</v>
      </c>
      <c r="E30" s="202">
        <v>9.7</v>
      </c>
      <c r="F30" s="202">
        <v>8.9</v>
      </c>
      <c r="G30" s="202">
        <v>9</v>
      </c>
      <c r="H30" s="202">
        <v>10.2</v>
      </c>
      <c r="I30" s="202">
        <v>12</v>
      </c>
      <c r="J30" s="202">
        <v>14</v>
      </c>
      <c r="K30" s="202">
        <v>15.6</v>
      </c>
      <c r="L30" s="202">
        <v>16.3</v>
      </c>
      <c r="M30" s="202">
        <v>17.1</v>
      </c>
      <c r="N30" s="202">
        <v>17.2</v>
      </c>
      <c r="O30" s="202">
        <v>17.3</v>
      </c>
      <c r="P30" s="202">
        <v>15.5</v>
      </c>
      <c r="Q30" s="202">
        <v>14.4</v>
      </c>
      <c r="R30" s="202">
        <v>12.8</v>
      </c>
      <c r="S30" s="202">
        <v>12.3</v>
      </c>
      <c r="T30" s="202">
        <v>12.1</v>
      </c>
      <c r="U30" s="202">
        <v>12.2</v>
      </c>
      <c r="V30" s="202">
        <v>11.7</v>
      </c>
      <c r="W30" s="202">
        <v>11.1</v>
      </c>
      <c r="X30" s="202">
        <v>10.4</v>
      </c>
      <c r="Y30" s="202">
        <v>9.7</v>
      </c>
      <c r="Z30" s="209">
        <f t="shared" si="0"/>
        <v>12.295833333333333</v>
      </c>
      <c r="AA30" s="150">
        <v>17.6</v>
      </c>
      <c r="AB30" s="151">
        <v>0.5659722222222222</v>
      </c>
      <c r="AC30" s="2">
        <v>28</v>
      </c>
      <c r="AD30" s="150">
        <v>7.4</v>
      </c>
      <c r="AE30" s="248">
        <v>0.23263888888888887</v>
      </c>
      <c r="AF30" s="1"/>
    </row>
    <row r="31" spans="1:32" ht="11.25" customHeight="1">
      <c r="A31" s="210">
        <v>29</v>
      </c>
      <c r="B31" s="202">
        <v>8.9</v>
      </c>
      <c r="C31" s="202">
        <v>8.8</v>
      </c>
      <c r="D31" s="202">
        <v>8.3</v>
      </c>
      <c r="E31" s="202">
        <v>7.9</v>
      </c>
      <c r="F31" s="202">
        <v>6.1</v>
      </c>
      <c r="G31" s="202">
        <v>6.1</v>
      </c>
      <c r="H31" s="202">
        <v>5.7</v>
      </c>
      <c r="I31" s="202">
        <v>7.8</v>
      </c>
      <c r="J31" s="202">
        <v>10.9</v>
      </c>
      <c r="K31" s="202">
        <v>12.6</v>
      </c>
      <c r="L31" s="202">
        <v>13.9</v>
      </c>
      <c r="M31" s="202">
        <v>14.5</v>
      </c>
      <c r="N31" s="202">
        <v>15.2</v>
      </c>
      <c r="O31" s="202">
        <v>15</v>
      </c>
      <c r="P31" s="202">
        <v>14.7</v>
      </c>
      <c r="Q31" s="202">
        <v>13.2</v>
      </c>
      <c r="R31" s="202">
        <v>10.4</v>
      </c>
      <c r="S31" s="202">
        <v>9</v>
      </c>
      <c r="T31" s="202">
        <v>8.4</v>
      </c>
      <c r="U31" s="202">
        <v>8.9</v>
      </c>
      <c r="V31" s="202">
        <v>9.9</v>
      </c>
      <c r="W31" s="202">
        <v>9.1</v>
      </c>
      <c r="X31" s="202">
        <v>10.2</v>
      </c>
      <c r="Y31" s="202">
        <v>10</v>
      </c>
      <c r="Z31" s="209">
        <f t="shared" si="0"/>
        <v>10.229166666666666</v>
      </c>
      <c r="AA31" s="150">
        <v>15.4</v>
      </c>
      <c r="AB31" s="151">
        <v>0.5527777777777778</v>
      </c>
      <c r="AC31" s="2">
        <v>29</v>
      </c>
      <c r="AD31" s="150">
        <v>5</v>
      </c>
      <c r="AE31" s="248">
        <v>0.30833333333333335</v>
      </c>
      <c r="AF31" s="1"/>
    </row>
    <row r="32" spans="1:32" ht="11.25" customHeight="1">
      <c r="A32" s="210">
        <v>30</v>
      </c>
      <c r="B32" s="202">
        <v>8.6</v>
      </c>
      <c r="C32" s="202">
        <v>9.3</v>
      </c>
      <c r="D32" s="202">
        <v>7</v>
      </c>
      <c r="E32" s="202">
        <v>8.5</v>
      </c>
      <c r="F32" s="202">
        <v>7.7</v>
      </c>
      <c r="G32" s="202">
        <v>5.7</v>
      </c>
      <c r="H32" s="202">
        <v>6</v>
      </c>
      <c r="I32" s="202">
        <v>9.6</v>
      </c>
      <c r="J32" s="202">
        <v>12.4</v>
      </c>
      <c r="K32" s="202">
        <v>12.6</v>
      </c>
      <c r="L32" s="202">
        <v>12.9</v>
      </c>
      <c r="M32" s="202">
        <v>13.4</v>
      </c>
      <c r="N32" s="202">
        <v>13.6</v>
      </c>
      <c r="O32" s="202">
        <v>13.2</v>
      </c>
      <c r="P32" s="202">
        <v>13.2</v>
      </c>
      <c r="Q32" s="202">
        <v>12.5</v>
      </c>
      <c r="R32" s="202">
        <v>12.1</v>
      </c>
      <c r="S32" s="202">
        <v>11.7</v>
      </c>
      <c r="T32" s="202">
        <v>10.8</v>
      </c>
      <c r="U32" s="202">
        <v>10.5</v>
      </c>
      <c r="V32" s="202">
        <v>11</v>
      </c>
      <c r="W32" s="202">
        <v>11.2</v>
      </c>
      <c r="X32" s="202">
        <v>12.5</v>
      </c>
      <c r="Y32" s="202">
        <v>12.3</v>
      </c>
      <c r="Z32" s="209">
        <f t="shared" si="0"/>
        <v>10.762499999999998</v>
      </c>
      <c r="AA32" s="150">
        <v>14</v>
      </c>
      <c r="AB32" s="151">
        <v>0.5527777777777778</v>
      </c>
      <c r="AC32" s="2">
        <v>30</v>
      </c>
      <c r="AD32" s="150">
        <v>5.1</v>
      </c>
      <c r="AE32" s="248">
        <v>0.2791666666666667</v>
      </c>
      <c r="AF32" s="1"/>
    </row>
    <row r="33" spans="1:32" ht="11.25" customHeight="1">
      <c r="A33" s="210">
        <v>31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9"/>
      <c r="AA33" s="150"/>
      <c r="AB33" s="151"/>
      <c r="AC33" s="2"/>
      <c r="AD33" s="150"/>
      <c r="AE33" s="248"/>
      <c r="AF33" s="1"/>
    </row>
    <row r="34" spans="1:32" ht="15" customHeight="1">
      <c r="A34" s="211" t="s">
        <v>9</v>
      </c>
      <c r="B34" s="212">
        <f aca="true" t="shared" si="1" ref="B34:Q34">AVERAGE(B3:B33)</f>
        <v>11.01</v>
      </c>
      <c r="C34" s="212">
        <f t="shared" si="1"/>
        <v>11.043333333333335</v>
      </c>
      <c r="D34" s="212">
        <f t="shared" si="1"/>
        <v>10.736666666666666</v>
      </c>
      <c r="E34" s="212">
        <f t="shared" si="1"/>
        <v>10.686666666666666</v>
      </c>
      <c r="F34" s="212">
        <f t="shared" si="1"/>
        <v>10.339999999999998</v>
      </c>
      <c r="G34" s="212">
        <f t="shared" si="1"/>
        <v>10.009999999999998</v>
      </c>
      <c r="H34" s="212">
        <f t="shared" si="1"/>
        <v>10.453333333333335</v>
      </c>
      <c r="I34" s="212">
        <f t="shared" si="1"/>
        <v>12.473333333333334</v>
      </c>
      <c r="J34" s="212">
        <f t="shared" si="1"/>
        <v>13.84</v>
      </c>
      <c r="K34" s="212">
        <f t="shared" si="1"/>
        <v>14.876666666666669</v>
      </c>
      <c r="L34" s="212">
        <f t="shared" si="1"/>
        <v>15.256666666666662</v>
      </c>
      <c r="M34" s="212">
        <f t="shared" si="1"/>
        <v>15.626666666666669</v>
      </c>
      <c r="N34" s="212">
        <f t="shared" si="1"/>
        <v>15.583333333333337</v>
      </c>
      <c r="O34" s="212">
        <f t="shared" si="1"/>
        <v>15.43</v>
      </c>
      <c r="P34" s="212">
        <f t="shared" si="1"/>
        <v>14.946666666666665</v>
      </c>
      <c r="Q34" s="212">
        <f t="shared" si="1"/>
        <v>14.196666666666669</v>
      </c>
      <c r="R34" s="212">
        <f>AVERAGE(R3:R33)</f>
        <v>12.583333333333334</v>
      </c>
      <c r="S34" s="212">
        <f aca="true" t="shared" si="2" ref="S34:Y34">AVERAGE(S3:S33)</f>
        <v>11.950000000000001</v>
      </c>
      <c r="T34" s="212">
        <f t="shared" si="2"/>
        <v>11.480000000000002</v>
      </c>
      <c r="U34" s="212">
        <f t="shared" si="2"/>
        <v>11.136666666666667</v>
      </c>
      <c r="V34" s="212">
        <f t="shared" si="2"/>
        <v>11.026666666666664</v>
      </c>
      <c r="W34" s="212">
        <f t="shared" si="2"/>
        <v>10.850000000000001</v>
      </c>
      <c r="X34" s="212">
        <f t="shared" si="2"/>
        <v>11.013333333333327</v>
      </c>
      <c r="Y34" s="212">
        <f t="shared" si="2"/>
        <v>10.946666666666669</v>
      </c>
      <c r="Z34" s="212">
        <f>AVERAGE(B3:Y33)</f>
        <v>12.395694444444457</v>
      </c>
      <c r="AA34" s="213">
        <f>(AVERAGE(最高))</f>
        <v>16.493333333333336</v>
      </c>
      <c r="AB34" s="214"/>
      <c r="AC34" s="215"/>
      <c r="AD34" s="213">
        <f>(AVERAGE(最低))</f>
        <v>8.586666666666668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21.4</v>
      </c>
      <c r="C46" s="258">
        <v>9</v>
      </c>
      <c r="D46" s="253">
        <v>0.5666666666666667</v>
      </c>
      <c r="E46" s="192"/>
      <c r="F46" s="155"/>
      <c r="G46" s="156">
        <f>MIN(最低)</f>
        <v>2.8</v>
      </c>
      <c r="H46" s="258">
        <v>16</v>
      </c>
      <c r="I46" s="255">
        <v>0.19652777777777777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61"/>
      <c r="I47" s="26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2010</v>
      </c>
      <c r="AA1" s="1" t="s">
        <v>1</v>
      </c>
      <c r="AB1" s="221">
        <v>12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02">
        <v>11.6</v>
      </c>
      <c r="C3" s="202">
        <v>11.6</v>
      </c>
      <c r="D3" s="202">
        <v>12.3</v>
      </c>
      <c r="E3" s="202">
        <v>11.6</v>
      </c>
      <c r="F3" s="202">
        <v>9.6</v>
      </c>
      <c r="G3" s="202">
        <v>8.8</v>
      </c>
      <c r="H3" s="202">
        <v>8.8</v>
      </c>
      <c r="I3" s="202">
        <v>11.4</v>
      </c>
      <c r="J3" s="202">
        <v>14.7</v>
      </c>
      <c r="K3" s="202">
        <v>15</v>
      </c>
      <c r="L3" s="202">
        <v>14.7</v>
      </c>
      <c r="M3" s="202">
        <v>15.4</v>
      </c>
      <c r="N3" s="202">
        <v>15.7</v>
      </c>
      <c r="O3" s="202">
        <v>15.9</v>
      </c>
      <c r="P3" s="202">
        <v>15.2</v>
      </c>
      <c r="Q3" s="202">
        <v>13.2</v>
      </c>
      <c r="R3" s="202">
        <v>11.7</v>
      </c>
      <c r="S3" s="202">
        <v>11.1</v>
      </c>
      <c r="T3" s="202">
        <v>10.5</v>
      </c>
      <c r="U3" s="202">
        <v>10.1</v>
      </c>
      <c r="V3" s="202">
        <v>10.1</v>
      </c>
      <c r="W3" s="202">
        <v>10.2</v>
      </c>
      <c r="X3" s="202">
        <v>10.7</v>
      </c>
      <c r="Y3" s="202">
        <v>10.7</v>
      </c>
      <c r="Z3" s="209">
        <f aca="true" t="shared" si="0" ref="Z3:Z33">AVERAGE(B3:Y3)</f>
        <v>12.108333333333329</v>
      </c>
      <c r="AA3" s="150">
        <v>16.2</v>
      </c>
      <c r="AB3" s="151">
        <v>0.5604166666666667</v>
      </c>
      <c r="AC3" s="2">
        <v>1</v>
      </c>
      <c r="AD3" s="150">
        <v>8.3</v>
      </c>
      <c r="AE3" s="248">
        <v>0.28541666666666665</v>
      </c>
      <c r="AF3" s="1"/>
    </row>
    <row r="4" spans="1:32" ht="11.25" customHeight="1">
      <c r="A4" s="210">
        <v>2</v>
      </c>
      <c r="B4" s="202">
        <v>10.7</v>
      </c>
      <c r="C4" s="202">
        <v>11.2</v>
      </c>
      <c r="D4" s="202">
        <v>10.4</v>
      </c>
      <c r="E4" s="202">
        <v>10.2</v>
      </c>
      <c r="F4" s="202">
        <v>9.6</v>
      </c>
      <c r="G4" s="202">
        <v>9.5</v>
      </c>
      <c r="H4" s="202">
        <v>10.1</v>
      </c>
      <c r="I4" s="202">
        <v>12.6</v>
      </c>
      <c r="J4" s="202">
        <v>15.7</v>
      </c>
      <c r="K4" s="202">
        <v>16.7</v>
      </c>
      <c r="L4" s="202">
        <v>16.5</v>
      </c>
      <c r="M4" s="202">
        <v>16.6</v>
      </c>
      <c r="N4" s="202">
        <v>16.4</v>
      </c>
      <c r="O4" s="202">
        <v>17.2</v>
      </c>
      <c r="P4" s="202">
        <v>16.5</v>
      </c>
      <c r="Q4" s="202">
        <v>16.2</v>
      </c>
      <c r="R4" s="202">
        <v>15</v>
      </c>
      <c r="S4" s="203">
        <v>14.1</v>
      </c>
      <c r="T4" s="202">
        <v>13.9</v>
      </c>
      <c r="U4" s="202">
        <v>15</v>
      </c>
      <c r="V4" s="202">
        <v>16.9</v>
      </c>
      <c r="W4" s="202">
        <v>16.8</v>
      </c>
      <c r="X4" s="202">
        <v>17.1</v>
      </c>
      <c r="Y4" s="202">
        <v>17.3</v>
      </c>
      <c r="Z4" s="209">
        <f t="shared" si="0"/>
        <v>14.258333333333333</v>
      </c>
      <c r="AA4" s="150">
        <v>17.6</v>
      </c>
      <c r="AB4" s="151">
        <v>0.55625</v>
      </c>
      <c r="AC4" s="2">
        <v>2</v>
      </c>
      <c r="AD4" s="150">
        <v>9.3</v>
      </c>
      <c r="AE4" s="248">
        <v>0.25972222222222224</v>
      </c>
      <c r="AF4" s="1"/>
    </row>
    <row r="5" spans="1:32" ht="11.25" customHeight="1">
      <c r="A5" s="210">
        <v>3</v>
      </c>
      <c r="B5" s="202">
        <v>16.2</v>
      </c>
      <c r="C5" s="202">
        <v>17</v>
      </c>
      <c r="D5" s="202">
        <v>16.3</v>
      </c>
      <c r="E5" s="202">
        <v>16.6</v>
      </c>
      <c r="F5" s="202">
        <v>16.9</v>
      </c>
      <c r="G5" s="202">
        <v>17</v>
      </c>
      <c r="H5" s="202">
        <v>17.1</v>
      </c>
      <c r="I5" s="202">
        <v>17.6</v>
      </c>
      <c r="J5" s="202">
        <v>17.7</v>
      </c>
      <c r="K5" s="202">
        <v>18.7</v>
      </c>
      <c r="L5" s="202">
        <v>19.3</v>
      </c>
      <c r="M5" s="202">
        <v>19.1</v>
      </c>
      <c r="N5" s="202">
        <v>20</v>
      </c>
      <c r="O5" s="202">
        <v>21</v>
      </c>
      <c r="P5" s="202">
        <v>21</v>
      </c>
      <c r="Q5" s="202">
        <v>20</v>
      </c>
      <c r="R5" s="202">
        <v>18.7</v>
      </c>
      <c r="S5" s="202">
        <v>18</v>
      </c>
      <c r="T5" s="202">
        <v>14.1</v>
      </c>
      <c r="U5" s="202">
        <v>10.2</v>
      </c>
      <c r="V5" s="202">
        <v>10.3</v>
      </c>
      <c r="W5" s="202">
        <v>10.3</v>
      </c>
      <c r="X5" s="202">
        <v>9.9</v>
      </c>
      <c r="Y5" s="202">
        <v>9.6</v>
      </c>
      <c r="Z5" s="209">
        <f t="shared" si="0"/>
        <v>16.358333333333334</v>
      </c>
      <c r="AA5" s="150">
        <v>21.3</v>
      </c>
      <c r="AB5" s="151">
        <v>0.6152777777777778</v>
      </c>
      <c r="AC5" s="2">
        <v>3</v>
      </c>
      <c r="AD5" s="150">
        <v>9.5</v>
      </c>
      <c r="AE5" s="248">
        <v>0.9916666666666667</v>
      </c>
      <c r="AF5" s="1"/>
    </row>
    <row r="6" spans="1:32" ht="11.25" customHeight="1">
      <c r="A6" s="210">
        <v>4</v>
      </c>
      <c r="B6" s="202">
        <v>9.3</v>
      </c>
      <c r="C6" s="202">
        <v>8.7</v>
      </c>
      <c r="D6" s="202">
        <v>8.5</v>
      </c>
      <c r="E6" s="202">
        <v>6</v>
      </c>
      <c r="F6" s="202">
        <v>5.6</v>
      </c>
      <c r="G6" s="202">
        <v>5.4</v>
      </c>
      <c r="H6" s="202">
        <v>6.4</v>
      </c>
      <c r="I6" s="202">
        <v>9.9</v>
      </c>
      <c r="J6" s="202">
        <v>10.9</v>
      </c>
      <c r="K6" s="202">
        <v>12.3</v>
      </c>
      <c r="L6" s="202">
        <v>12.7</v>
      </c>
      <c r="M6" s="202">
        <v>14.4</v>
      </c>
      <c r="N6" s="202">
        <v>14.8</v>
      </c>
      <c r="O6" s="202">
        <v>15</v>
      </c>
      <c r="P6" s="202">
        <v>14.5</v>
      </c>
      <c r="Q6" s="202">
        <v>12.8</v>
      </c>
      <c r="R6" s="202">
        <v>11.4</v>
      </c>
      <c r="S6" s="202">
        <v>11.2</v>
      </c>
      <c r="T6" s="202">
        <v>10.6</v>
      </c>
      <c r="U6" s="202">
        <v>10.5</v>
      </c>
      <c r="V6" s="202">
        <v>10.6</v>
      </c>
      <c r="W6" s="202">
        <v>10.6</v>
      </c>
      <c r="X6" s="202">
        <v>9.2</v>
      </c>
      <c r="Y6" s="202">
        <v>7.1</v>
      </c>
      <c r="Z6" s="209">
        <f t="shared" si="0"/>
        <v>10.35</v>
      </c>
      <c r="AA6" s="150">
        <v>15.5</v>
      </c>
      <c r="AB6" s="151">
        <v>0.5902777777777778</v>
      </c>
      <c r="AC6" s="2">
        <v>4</v>
      </c>
      <c r="AD6" s="150">
        <v>4.9</v>
      </c>
      <c r="AE6" s="248">
        <v>0.26944444444444443</v>
      </c>
      <c r="AF6" s="1"/>
    </row>
    <row r="7" spans="1:32" ht="11.25" customHeight="1">
      <c r="A7" s="210">
        <v>5</v>
      </c>
      <c r="B7" s="202">
        <v>6.8</v>
      </c>
      <c r="C7" s="202">
        <v>6.9</v>
      </c>
      <c r="D7" s="202">
        <v>7.3</v>
      </c>
      <c r="E7" s="202">
        <v>7.4</v>
      </c>
      <c r="F7" s="202">
        <v>7.3</v>
      </c>
      <c r="G7" s="202">
        <v>7.5</v>
      </c>
      <c r="H7" s="202">
        <v>7.4</v>
      </c>
      <c r="I7" s="202">
        <v>10.3</v>
      </c>
      <c r="J7" s="202">
        <v>13.3</v>
      </c>
      <c r="K7" s="202">
        <v>14</v>
      </c>
      <c r="L7" s="202">
        <v>14.8</v>
      </c>
      <c r="M7" s="202">
        <v>14.7</v>
      </c>
      <c r="N7" s="202">
        <v>15</v>
      </c>
      <c r="O7" s="202">
        <v>15.9</v>
      </c>
      <c r="P7" s="202">
        <v>15.4</v>
      </c>
      <c r="Q7" s="202">
        <v>13.7</v>
      </c>
      <c r="R7" s="202">
        <v>11</v>
      </c>
      <c r="S7" s="202">
        <v>10.7</v>
      </c>
      <c r="T7" s="202">
        <v>9.7</v>
      </c>
      <c r="U7" s="202">
        <v>10.3</v>
      </c>
      <c r="V7" s="202">
        <v>9.9</v>
      </c>
      <c r="W7" s="202">
        <v>9.6</v>
      </c>
      <c r="X7" s="202">
        <v>9.5</v>
      </c>
      <c r="Y7" s="202">
        <v>10.1</v>
      </c>
      <c r="Z7" s="209">
        <f t="shared" si="0"/>
        <v>10.770833333333334</v>
      </c>
      <c r="AA7" s="150">
        <v>16</v>
      </c>
      <c r="AB7" s="151">
        <v>0.5895833333333333</v>
      </c>
      <c r="AC7" s="2">
        <v>5</v>
      </c>
      <c r="AD7" s="150">
        <v>6.6</v>
      </c>
      <c r="AE7" s="248">
        <v>0.28055555555555556</v>
      </c>
      <c r="AF7" s="1"/>
    </row>
    <row r="8" spans="1:32" ht="11.25" customHeight="1">
      <c r="A8" s="210">
        <v>6</v>
      </c>
      <c r="B8" s="202">
        <v>9.7</v>
      </c>
      <c r="C8" s="202">
        <v>8.9</v>
      </c>
      <c r="D8" s="202">
        <v>8.9</v>
      </c>
      <c r="E8" s="202">
        <v>9.1</v>
      </c>
      <c r="F8" s="202">
        <v>8.9</v>
      </c>
      <c r="G8" s="202">
        <v>9.2</v>
      </c>
      <c r="H8" s="202">
        <v>9.1</v>
      </c>
      <c r="I8" s="202">
        <v>12</v>
      </c>
      <c r="J8" s="202">
        <v>14.4</v>
      </c>
      <c r="K8" s="202">
        <v>16.4</v>
      </c>
      <c r="L8" s="202">
        <v>17.5</v>
      </c>
      <c r="M8" s="202">
        <v>17.5</v>
      </c>
      <c r="N8" s="202">
        <v>17.1</v>
      </c>
      <c r="O8" s="202">
        <v>17.2</v>
      </c>
      <c r="P8" s="202">
        <v>16.8</v>
      </c>
      <c r="Q8" s="202">
        <v>15.4</v>
      </c>
      <c r="R8" s="202">
        <v>12.8</v>
      </c>
      <c r="S8" s="202">
        <v>12.9</v>
      </c>
      <c r="T8" s="202">
        <v>12</v>
      </c>
      <c r="U8" s="202">
        <v>11.3</v>
      </c>
      <c r="V8" s="202">
        <v>11.4</v>
      </c>
      <c r="W8" s="202">
        <v>11</v>
      </c>
      <c r="X8" s="202">
        <v>11</v>
      </c>
      <c r="Y8" s="202">
        <v>10.7</v>
      </c>
      <c r="Z8" s="209">
        <f t="shared" si="0"/>
        <v>12.549999999999999</v>
      </c>
      <c r="AA8" s="150">
        <v>17.6</v>
      </c>
      <c r="AB8" s="151">
        <v>0.4604166666666667</v>
      </c>
      <c r="AC8" s="2">
        <v>6</v>
      </c>
      <c r="AD8" s="150">
        <v>8.5</v>
      </c>
      <c r="AE8" s="248">
        <v>0.12986111111111112</v>
      </c>
      <c r="AF8" s="1"/>
    </row>
    <row r="9" spans="1:32" ht="11.25" customHeight="1">
      <c r="A9" s="210">
        <v>7</v>
      </c>
      <c r="B9" s="202">
        <v>10.8</v>
      </c>
      <c r="C9" s="202">
        <v>10.4</v>
      </c>
      <c r="D9" s="202">
        <v>10.2</v>
      </c>
      <c r="E9" s="202">
        <v>9.7</v>
      </c>
      <c r="F9" s="202">
        <v>9.8</v>
      </c>
      <c r="G9" s="202">
        <v>9.9</v>
      </c>
      <c r="H9" s="202">
        <v>10.7</v>
      </c>
      <c r="I9" s="202">
        <v>11.2</v>
      </c>
      <c r="J9" s="202">
        <v>12.7</v>
      </c>
      <c r="K9" s="202">
        <v>14.1</v>
      </c>
      <c r="L9" s="202">
        <v>15</v>
      </c>
      <c r="M9" s="202">
        <v>15.4</v>
      </c>
      <c r="N9" s="202">
        <v>13.7</v>
      </c>
      <c r="O9" s="202">
        <v>13.7</v>
      </c>
      <c r="P9" s="202">
        <v>12.6</v>
      </c>
      <c r="Q9" s="202">
        <v>11.6</v>
      </c>
      <c r="R9" s="202">
        <v>10.8</v>
      </c>
      <c r="S9" s="202">
        <v>10.3</v>
      </c>
      <c r="T9" s="202">
        <v>9.9</v>
      </c>
      <c r="U9" s="202">
        <v>8</v>
      </c>
      <c r="V9" s="202">
        <v>7.6</v>
      </c>
      <c r="W9" s="202">
        <v>7.6</v>
      </c>
      <c r="X9" s="202">
        <v>7.2</v>
      </c>
      <c r="Y9" s="202">
        <v>6.6</v>
      </c>
      <c r="Z9" s="209">
        <f t="shared" si="0"/>
        <v>10.8125</v>
      </c>
      <c r="AA9" s="150">
        <v>15.4</v>
      </c>
      <c r="AB9" s="151">
        <v>0.5048611111111111</v>
      </c>
      <c r="AC9" s="2">
        <v>7</v>
      </c>
      <c r="AD9" s="150">
        <v>6.6</v>
      </c>
      <c r="AE9" s="248">
        <v>1</v>
      </c>
      <c r="AF9" s="1"/>
    </row>
    <row r="10" spans="1:32" ht="11.25" customHeight="1">
      <c r="A10" s="210">
        <v>8</v>
      </c>
      <c r="B10" s="202">
        <v>6.3</v>
      </c>
      <c r="C10" s="202">
        <v>5.5</v>
      </c>
      <c r="D10" s="202">
        <v>5.5</v>
      </c>
      <c r="E10" s="202">
        <v>5.1</v>
      </c>
      <c r="F10" s="202">
        <v>5.7</v>
      </c>
      <c r="G10" s="202">
        <v>5.8</v>
      </c>
      <c r="H10" s="202">
        <v>5.5</v>
      </c>
      <c r="I10" s="202">
        <v>5.7</v>
      </c>
      <c r="J10" s="202">
        <v>6.1</v>
      </c>
      <c r="K10" s="202">
        <v>7.4</v>
      </c>
      <c r="L10" s="202">
        <v>10.4</v>
      </c>
      <c r="M10" s="202">
        <v>10</v>
      </c>
      <c r="N10" s="202">
        <v>10.5</v>
      </c>
      <c r="O10" s="202">
        <v>10.8</v>
      </c>
      <c r="P10" s="202">
        <v>10.8</v>
      </c>
      <c r="Q10" s="202">
        <v>9.4</v>
      </c>
      <c r="R10" s="202">
        <v>7.7</v>
      </c>
      <c r="S10" s="202">
        <v>6.7</v>
      </c>
      <c r="T10" s="202">
        <v>6.6</v>
      </c>
      <c r="U10" s="202">
        <v>5.2</v>
      </c>
      <c r="V10" s="202">
        <v>4.3</v>
      </c>
      <c r="W10" s="202">
        <v>3</v>
      </c>
      <c r="X10" s="202">
        <v>2.8</v>
      </c>
      <c r="Y10" s="202">
        <v>3.7</v>
      </c>
      <c r="Z10" s="209">
        <f t="shared" si="0"/>
        <v>6.687499999999999</v>
      </c>
      <c r="AA10" s="150">
        <v>11.4</v>
      </c>
      <c r="AB10" s="151">
        <v>0.4861111111111111</v>
      </c>
      <c r="AC10" s="2">
        <v>8</v>
      </c>
      <c r="AD10" s="150">
        <v>2.5</v>
      </c>
      <c r="AE10" s="248">
        <v>0.9548611111111112</v>
      </c>
      <c r="AF10" s="1"/>
    </row>
    <row r="11" spans="1:32" ht="11.25" customHeight="1">
      <c r="A11" s="210">
        <v>9</v>
      </c>
      <c r="B11" s="202">
        <v>5.2</v>
      </c>
      <c r="C11" s="202">
        <v>4.6</v>
      </c>
      <c r="D11" s="202">
        <v>5.3</v>
      </c>
      <c r="E11" s="202">
        <v>6.7</v>
      </c>
      <c r="F11" s="202">
        <v>6.1</v>
      </c>
      <c r="G11" s="202">
        <v>6.3</v>
      </c>
      <c r="H11" s="202">
        <v>6.2</v>
      </c>
      <c r="I11" s="202">
        <v>6.8</v>
      </c>
      <c r="J11" s="202">
        <v>7.8</v>
      </c>
      <c r="K11" s="202">
        <v>9.5</v>
      </c>
      <c r="L11" s="202">
        <v>9.1</v>
      </c>
      <c r="M11" s="202">
        <v>9.5</v>
      </c>
      <c r="N11" s="202">
        <v>9.2</v>
      </c>
      <c r="O11" s="202">
        <v>9.3</v>
      </c>
      <c r="P11" s="202">
        <v>9.1</v>
      </c>
      <c r="Q11" s="202">
        <v>8.4</v>
      </c>
      <c r="R11" s="202">
        <v>6.9</v>
      </c>
      <c r="S11" s="202">
        <v>6.4</v>
      </c>
      <c r="T11" s="202">
        <v>6</v>
      </c>
      <c r="U11" s="202">
        <v>6.2</v>
      </c>
      <c r="V11" s="202">
        <v>5.7</v>
      </c>
      <c r="W11" s="202">
        <v>4.8</v>
      </c>
      <c r="X11" s="202">
        <v>7.3</v>
      </c>
      <c r="Y11" s="202">
        <v>5.5</v>
      </c>
      <c r="Z11" s="209">
        <f t="shared" si="0"/>
        <v>6.995833333333334</v>
      </c>
      <c r="AA11" s="150">
        <v>9.9</v>
      </c>
      <c r="AB11" s="151">
        <v>0.5284722222222222</v>
      </c>
      <c r="AC11" s="2">
        <v>9</v>
      </c>
      <c r="AD11" s="150">
        <v>3.6</v>
      </c>
      <c r="AE11" s="248">
        <v>0.0006944444444444445</v>
      </c>
      <c r="AF11" s="1"/>
    </row>
    <row r="12" spans="1:32" ht="11.25" customHeight="1">
      <c r="A12" s="218">
        <v>10</v>
      </c>
      <c r="B12" s="204">
        <v>4.9</v>
      </c>
      <c r="C12" s="204">
        <v>6.4</v>
      </c>
      <c r="D12" s="204">
        <v>7.5</v>
      </c>
      <c r="E12" s="204">
        <v>7.1</v>
      </c>
      <c r="F12" s="204">
        <v>6.1</v>
      </c>
      <c r="G12" s="204">
        <v>5.1</v>
      </c>
      <c r="H12" s="204">
        <v>5.1</v>
      </c>
      <c r="I12" s="204">
        <v>7.3</v>
      </c>
      <c r="J12" s="204">
        <v>9.6</v>
      </c>
      <c r="K12" s="204">
        <v>10.3</v>
      </c>
      <c r="L12" s="204">
        <v>10.9</v>
      </c>
      <c r="M12" s="204">
        <v>11.2</v>
      </c>
      <c r="N12" s="204">
        <v>10.8</v>
      </c>
      <c r="O12" s="204">
        <v>10.9</v>
      </c>
      <c r="P12" s="204">
        <v>10.8</v>
      </c>
      <c r="Q12" s="204">
        <v>10.3</v>
      </c>
      <c r="R12" s="204">
        <v>7.3</v>
      </c>
      <c r="S12" s="204">
        <v>6.6</v>
      </c>
      <c r="T12" s="204">
        <v>6.5</v>
      </c>
      <c r="U12" s="204">
        <v>7.6</v>
      </c>
      <c r="V12" s="204">
        <v>8.1</v>
      </c>
      <c r="W12" s="204">
        <v>7.8</v>
      </c>
      <c r="X12" s="204">
        <v>7.8</v>
      </c>
      <c r="Y12" s="204">
        <v>7.9</v>
      </c>
      <c r="Z12" s="219">
        <f t="shared" si="0"/>
        <v>8.079166666666667</v>
      </c>
      <c r="AA12" s="156">
        <v>11.5</v>
      </c>
      <c r="AB12" s="205">
        <v>0.47152777777777777</v>
      </c>
      <c r="AC12" s="206">
        <v>10</v>
      </c>
      <c r="AD12" s="156">
        <v>4.3</v>
      </c>
      <c r="AE12" s="249">
        <v>0.05902777777777778</v>
      </c>
      <c r="AF12" s="1"/>
    </row>
    <row r="13" spans="1:32" ht="11.25" customHeight="1">
      <c r="A13" s="210">
        <v>11</v>
      </c>
      <c r="B13" s="202">
        <v>8.6</v>
      </c>
      <c r="C13" s="202">
        <v>10</v>
      </c>
      <c r="D13" s="202">
        <v>9.1</v>
      </c>
      <c r="E13" s="202">
        <v>8.9</v>
      </c>
      <c r="F13" s="202">
        <v>8.2</v>
      </c>
      <c r="G13" s="202">
        <v>7.4</v>
      </c>
      <c r="H13" s="202">
        <v>7.8</v>
      </c>
      <c r="I13" s="202">
        <v>10.3</v>
      </c>
      <c r="J13" s="202">
        <v>11</v>
      </c>
      <c r="K13" s="202">
        <v>11.2</v>
      </c>
      <c r="L13" s="202">
        <v>12.2</v>
      </c>
      <c r="M13" s="202">
        <v>14.3</v>
      </c>
      <c r="N13" s="202">
        <v>15.2</v>
      </c>
      <c r="O13" s="202">
        <v>15.3</v>
      </c>
      <c r="P13" s="202">
        <v>15</v>
      </c>
      <c r="Q13" s="202">
        <v>14.5</v>
      </c>
      <c r="R13" s="202">
        <v>14.1</v>
      </c>
      <c r="S13" s="202">
        <v>13.5</v>
      </c>
      <c r="T13" s="202">
        <v>14.2</v>
      </c>
      <c r="U13" s="202">
        <v>14.1</v>
      </c>
      <c r="V13" s="202">
        <v>14.3</v>
      </c>
      <c r="W13" s="202">
        <v>13</v>
      </c>
      <c r="X13" s="202">
        <v>12.4</v>
      </c>
      <c r="Y13" s="202">
        <v>10.7</v>
      </c>
      <c r="Z13" s="209">
        <f t="shared" si="0"/>
        <v>11.887499999999998</v>
      </c>
      <c r="AA13" s="150">
        <v>15.5</v>
      </c>
      <c r="AB13" s="151">
        <v>0.5881944444444445</v>
      </c>
      <c r="AC13" s="2">
        <v>11</v>
      </c>
      <c r="AD13" s="150">
        <v>7.3</v>
      </c>
      <c r="AE13" s="248">
        <v>0.24861111111111112</v>
      </c>
      <c r="AF13" s="1"/>
    </row>
    <row r="14" spans="1:32" ht="11.25" customHeight="1">
      <c r="A14" s="210">
        <v>12</v>
      </c>
      <c r="B14" s="202">
        <v>9</v>
      </c>
      <c r="C14" s="202">
        <v>8.5</v>
      </c>
      <c r="D14" s="202">
        <v>8.3</v>
      </c>
      <c r="E14" s="202">
        <v>10.1</v>
      </c>
      <c r="F14" s="202">
        <v>9.7</v>
      </c>
      <c r="G14" s="202">
        <v>9.5</v>
      </c>
      <c r="H14" s="202">
        <v>9.4</v>
      </c>
      <c r="I14" s="202">
        <v>10.7</v>
      </c>
      <c r="J14" s="202">
        <v>11.9</v>
      </c>
      <c r="K14" s="202">
        <v>13.1</v>
      </c>
      <c r="L14" s="202">
        <v>13.2</v>
      </c>
      <c r="M14" s="202">
        <v>13.3</v>
      </c>
      <c r="N14" s="202">
        <v>13</v>
      </c>
      <c r="O14" s="202">
        <v>12.8</v>
      </c>
      <c r="P14" s="202">
        <v>12.2</v>
      </c>
      <c r="Q14" s="202">
        <v>10.5</v>
      </c>
      <c r="R14" s="202">
        <v>9.3</v>
      </c>
      <c r="S14" s="202">
        <v>8.3</v>
      </c>
      <c r="T14" s="202">
        <v>8</v>
      </c>
      <c r="U14" s="202">
        <v>7.5</v>
      </c>
      <c r="V14" s="202">
        <v>7.1</v>
      </c>
      <c r="W14" s="202">
        <v>7.2</v>
      </c>
      <c r="X14" s="202">
        <v>7.1</v>
      </c>
      <c r="Y14" s="202">
        <v>7.6</v>
      </c>
      <c r="Z14" s="209">
        <f t="shared" si="0"/>
        <v>9.8875</v>
      </c>
      <c r="AA14" s="150">
        <v>13.5</v>
      </c>
      <c r="AB14" s="151">
        <v>0.5340277777777778</v>
      </c>
      <c r="AC14" s="2">
        <v>12</v>
      </c>
      <c r="AD14" s="150">
        <v>7</v>
      </c>
      <c r="AE14" s="248">
        <v>0.9013888888888889</v>
      </c>
      <c r="AF14" s="1"/>
    </row>
    <row r="15" spans="1:32" ht="11.25" customHeight="1">
      <c r="A15" s="210">
        <v>13</v>
      </c>
      <c r="B15" s="202">
        <v>7.6</v>
      </c>
      <c r="C15" s="202">
        <v>7.6</v>
      </c>
      <c r="D15" s="202">
        <v>7.6</v>
      </c>
      <c r="E15" s="202">
        <v>7.7</v>
      </c>
      <c r="F15" s="202">
        <v>7.6</v>
      </c>
      <c r="G15" s="202">
        <v>7.4</v>
      </c>
      <c r="H15" s="202">
        <v>7.4</v>
      </c>
      <c r="I15" s="202">
        <v>7.5</v>
      </c>
      <c r="J15" s="202">
        <v>7.5</v>
      </c>
      <c r="K15" s="202">
        <v>7.3</v>
      </c>
      <c r="L15" s="202">
        <v>6.9</v>
      </c>
      <c r="M15" s="202">
        <v>7.3</v>
      </c>
      <c r="N15" s="202">
        <v>7.7</v>
      </c>
      <c r="O15" s="202">
        <v>7.1</v>
      </c>
      <c r="P15" s="202">
        <v>6.9</v>
      </c>
      <c r="Q15" s="202">
        <v>7.3</v>
      </c>
      <c r="R15" s="202">
        <v>7.8</v>
      </c>
      <c r="S15" s="202">
        <v>8</v>
      </c>
      <c r="T15" s="202">
        <v>8.7</v>
      </c>
      <c r="U15" s="202">
        <v>9</v>
      </c>
      <c r="V15" s="202">
        <v>9.3</v>
      </c>
      <c r="W15" s="202">
        <v>9.4</v>
      </c>
      <c r="X15" s="202">
        <v>8.9</v>
      </c>
      <c r="Y15" s="202">
        <v>9.1</v>
      </c>
      <c r="Z15" s="209">
        <f t="shared" si="0"/>
        <v>7.858333333333333</v>
      </c>
      <c r="AA15" s="150">
        <v>9.8</v>
      </c>
      <c r="AB15" s="151">
        <v>0.9</v>
      </c>
      <c r="AC15" s="2">
        <v>13</v>
      </c>
      <c r="AD15" s="150">
        <v>6.8</v>
      </c>
      <c r="AE15" s="248">
        <v>0.6236111111111111</v>
      </c>
      <c r="AF15" s="1"/>
    </row>
    <row r="16" spans="1:32" ht="11.25" customHeight="1">
      <c r="A16" s="210">
        <v>14</v>
      </c>
      <c r="B16" s="202">
        <v>9.5</v>
      </c>
      <c r="C16" s="202">
        <v>10.8</v>
      </c>
      <c r="D16" s="202">
        <v>10.9</v>
      </c>
      <c r="E16" s="202">
        <v>10.5</v>
      </c>
      <c r="F16" s="202">
        <v>11.1</v>
      </c>
      <c r="G16" s="202">
        <v>11</v>
      </c>
      <c r="H16" s="202">
        <v>11.1</v>
      </c>
      <c r="I16" s="202">
        <v>11.4</v>
      </c>
      <c r="J16" s="202">
        <v>11.3</v>
      </c>
      <c r="K16" s="202">
        <v>11.3</v>
      </c>
      <c r="L16" s="202">
        <v>11.2</v>
      </c>
      <c r="M16" s="202">
        <v>11.2</v>
      </c>
      <c r="N16" s="202">
        <v>12</v>
      </c>
      <c r="O16" s="202">
        <v>11.8</v>
      </c>
      <c r="P16" s="202">
        <v>12</v>
      </c>
      <c r="Q16" s="202">
        <v>11.8</v>
      </c>
      <c r="R16" s="202">
        <v>10.3</v>
      </c>
      <c r="S16" s="202">
        <v>9.7</v>
      </c>
      <c r="T16" s="202">
        <v>9.6</v>
      </c>
      <c r="U16" s="202">
        <v>9.8</v>
      </c>
      <c r="V16" s="202">
        <v>8.8</v>
      </c>
      <c r="W16" s="202">
        <v>9.3</v>
      </c>
      <c r="X16" s="202">
        <v>10.8</v>
      </c>
      <c r="Y16" s="202">
        <v>11.3</v>
      </c>
      <c r="Z16" s="209">
        <f t="shared" si="0"/>
        <v>10.770833333333336</v>
      </c>
      <c r="AA16" s="150">
        <v>12.5</v>
      </c>
      <c r="AB16" s="151">
        <v>0.6013888888888889</v>
      </c>
      <c r="AC16" s="2">
        <v>14</v>
      </c>
      <c r="AD16" s="150">
        <v>8.5</v>
      </c>
      <c r="AE16" s="248">
        <v>0.89375</v>
      </c>
      <c r="AF16" s="1"/>
    </row>
    <row r="17" spans="1:32" ht="11.25" customHeight="1">
      <c r="A17" s="210">
        <v>15</v>
      </c>
      <c r="B17" s="202">
        <v>11.5</v>
      </c>
      <c r="C17" s="202">
        <v>11.4</v>
      </c>
      <c r="D17" s="202">
        <v>10.9</v>
      </c>
      <c r="E17" s="202">
        <v>10.3</v>
      </c>
      <c r="F17" s="202">
        <v>10.2</v>
      </c>
      <c r="G17" s="202">
        <v>9.6</v>
      </c>
      <c r="H17" s="202">
        <v>8</v>
      </c>
      <c r="I17" s="202">
        <v>7.9</v>
      </c>
      <c r="J17" s="202">
        <v>8.7</v>
      </c>
      <c r="K17" s="202">
        <v>9.9</v>
      </c>
      <c r="L17" s="202">
        <v>10.1</v>
      </c>
      <c r="M17" s="202">
        <v>9.7</v>
      </c>
      <c r="N17" s="202">
        <v>8.6</v>
      </c>
      <c r="O17" s="202">
        <v>7.8</v>
      </c>
      <c r="P17" s="202">
        <v>6.9</v>
      </c>
      <c r="Q17" s="202">
        <v>6</v>
      </c>
      <c r="R17" s="202">
        <v>5.2</v>
      </c>
      <c r="S17" s="202">
        <v>4.8</v>
      </c>
      <c r="T17" s="202">
        <v>4.6</v>
      </c>
      <c r="U17" s="202">
        <v>4</v>
      </c>
      <c r="V17" s="202">
        <v>3.7</v>
      </c>
      <c r="W17" s="202">
        <v>3.3</v>
      </c>
      <c r="X17" s="202">
        <v>3.3</v>
      </c>
      <c r="Y17" s="202">
        <v>3.6</v>
      </c>
      <c r="Z17" s="209">
        <f t="shared" si="0"/>
        <v>7.500000000000001</v>
      </c>
      <c r="AA17" s="150">
        <v>11.7</v>
      </c>
      <c r="AB17" s="151">
        <v>0.034722222222222224</v>
      </c>
      <c r="AC17" s="2">
        <v>15</v>
      </c>
      <c r="AD17" s="150">
        <v>3.2</v>
      </c>
      <c r="AE17" s="248">
        <v>0.9298611111111111</v>
      </c>
      <c r="AF17" s="1"/>
    </row>
    <row r="18" spans="1:32" ht="11.25" customHeight="1">
      <c r="A18" s="210">
        <v>16</v>
      </c>
      <c r="B18" s="202">
        <v>3.1</v>
      </c>
      <c r="C18" s="202">
        <v>3.2</v>
      </c>
      <c r="D18" s="202">
        <v>3.1</v>
      </c>
      <c r="E18" s="202">
        <v>3.4</v>
      </c>
      <c r="F18" s="202">
        <v>3.5</v>
      </c>
      <c r="G18" s="202">
        <v>3.4</v>
      </c>
      <c r="H18" s="202">
        <v>3.8</v>
      </c>
      <c r="I18" s="202">
        <v>4.7</v>
      </c>
      <c r="J18" s="202">
        <v>4.5</v>
      </c>
      <c r="K18" s="202">
        <v>5</v>
      </c>
      <c r="L18" s="202">
        <v>3.9</v>
      </c>
      <c r="M18" s="202">
        <v>3.3</v>
      </c>
      <c r="N18" s="202">
        <v>3.8</v>
      </c>
      <c r="O18" s="202">
        <v>4.4</v>
      </c>
      <c r="P18" s="202">
        <v>4.7</v>
      </c>
      <c r="Q18" s="202">
        <v>4.6</v>
      </c>
      <c r="R18" s="202">
        <v>4.4</v>
      </c>
      <c r="S18" s="202">
        <v>4.5</v>
      </c>
      <c r="T18" s="202">
        <v>4.4</v>
      </c>
      <c r="U18" s="202">
        <v>4.4</v>
      </c>
      <c r="V18" s="202">
        <v>4.6</v>
      </c>
      <c r="W18" s="202">
        <v>4.1</v>
      </c>
      <c r="X18" s="202">
        <v>4.3</v>
      </c>
      <c r="Y18" s="202">
        <v>2.8</v>
      </c>
      <c r="Z18" s="209">
        <f t="shared" si="0"/>
        <v>3.995833333333333</v>
      </c>
      <c r="AA18" s="150">
        <v>5.1</v>
      </c>
      <c r="AB18" s="151">
        <v>0.42083333333333334</v>
      </c>
      <c r="AC18" s="2">
        <v>16</v>
      </c>
      <c r="AD18" s="150">
        <v>2.8</v>
      </c>
      <c r="AE18" s="248">
        <v>1</v>
      </c>
      <c r="AF18" s="1"/>
    </row>
    <row r="19" spans="1:32" ht="11.25" customHeight="1">
      <c r="A19" s="210">
        <v>17</v>
      </c>
      <c r="B19" s="202">
        <v>2.9</v>
      </c>
      <c r="C19" s="202">
        <v>3.7</v>
      </c>
      <c r="D19" s="202">
        <v>1.5</v>
      </c>
      <c r="E19" s="202">
        <v>1.2</v>
      </c>
      <c r="F19" s="202">
        <v>2.9</v>
      </c>
      <c r="G19" s="202">
        <v>1.6</v>
      </c>
      <c r="H19" s="202">
        <v>1.8</v>
      </c>
      <c r="I19" s="202">
        <v>5.5</v>
      </c>
      <c r="J19" s="202">
        <v>6.7</v>
      </c>
      <c r="K19" s="202">
        <v>7.2</v>
      </c>
      <c r="L19" s="202">
        <v>7.8</v>
      </c>
      <c r="M19" s="202">
        <v>8</v>
      </c>
      <c r="N19" s="202">
        <v>8.2</v>
      </c>
      <c r="O19" s="202">
        <v>8.5</v>
      </c>
      <c r="P19" s="202">
        <v>8.1</v>
      </c>
      <c r="Q19" s="202">
        <v>7.2</v>
      </c>
      <c r="R19" s="202">
        <v>6</v>
      </c>
      <c r="S19" s="202">
        <v>5.4</v>
      </c>
      <c r="T19" s="202">
        <v>5.1</v>
      </c>
      <c r="U19" s="202">
        <v>4.7</v>
      </c>
      <c r="V19" s="202">
        <v>4.6</v>
      </c>
      <c r="W19" s="202">
        <v>3.7</v>
      </c>
      <c r="X19" s="202">
        <v>3.5</v>
      </c>
      <c r="Y19" s="202">
        <v>3.8</v>
      </c>
      <c r="Z19" s="209">
        <f t="shared" si="0"/>
        <v>4.983333333333333</v>
      </c>
      <c r="AA19" s="150">
        <v>8.5</v>
      </c>
      <c r="AB19" s="151">
        <v>0.5840277777777778</v>
      </c>
      <c r="AC19" s="2">
        <v>17</v>
      </c>
      <c r="AD19" s="150">
        <v>1.2</v>
      </c>
      <c r="AE19" s="248">
        <v>0.24722222222222223</v>
      </c>
      <c r="AF19" s="1"/>
    </row>
    <row r="20" spans="1:32" ht="11.25" customHeight="1">
      <c r="A20" s="210">
        <v>18</v>
      </c>
      <c r="B20" s="202">
        <v>3.8</v>
      </c>
      <c r="C20" s="202">
        <v>3.7</v>
      </c>
      <c r="D20" s="202">
        <v>3.7</v>
      </c>
      <c r="E20" s="202">
        <v>3</v>
      </c>
      <c r="F20" s="202">
        <v>4.2</v>
      </c>
      <c r="G20" s="202">
        <v>5.4</v>
      </c>
      <c r="H20" s="202">
        <v>4</v>
      </c>
      <c r="I20" s="202">
        <v>6.5</v>
      </c>
      <c r="J20" s="202">
        <v>9.7</v>
      </c>
      <c r="K20" s="202">
        <v>11.6</v>
      </c>
      <c r="L20" s="202">
        <v>11.6</v>
      </c>
      <c r="M20" s="202">
        <v>12.2</v>
      </c>
      <c r="N20" s="202">
        <v>12.4</v>
      </c>
      <c r="O20" s="202">
        <v>11.8</v>
      </c>
      <c r="P20" s="202">
        <v>10.8</v>
      </c>
      <c r="Q20" s="202">
        <v>8.9</v>
      </c>
      <c r="R20" s="202">
        <v>7.2</v>
      </c>
      <c r="S20" s="202">
        <v>6.3</v>
      </c>
      <c r="T20" s="202">
        <v>5.9</v>
      </c>
      <c r="U20" s="202">
        <v>4.6</v>
      </c>
      <c r="V20" s="202">
        <v>4</v>
      </c>
      <c r="W20" s="202">
        <v>2.3</v>
      </c>
      <c r="X20" s="202">
        <v>2.5</v>
      </c>
      <c r="Y20" s="202">
        <v>3.2</v>
      </c>
      <c r="Z20" s="209">
        <f t="shared" si="0"/>
        <v>6.6375</v>
      </c>
      <c r="AA20" s="150">
        <v>13</v>
      </c>
      <c r="AB20" s="151">
        <v>0.5291666666666667</v>
      </c>
      <c r="AC20" s="2">
        <v>18</v>
      </c>
      <c r="AD20" s="150">
        <v>1.8</v>
      </c>
      <c r="AE20" s="248">
        <v>0.9784722222222223</v>
      </c>
      <c r="AF20" s="1"/>
    </row>
    <row r="21" spans="1:32" ht="11.25" customHeight="1">
      <c r="A21" s="210">
        <v>19</v>
      </c>
      <c r="B21" s="202">
        <v>1.8</v>
      </c>
      <c r="C21" s="202">
        <v>1.4</v>
      </c>
      <c r="D21" s="202">
        <v>0.8</v>
      </c>
      <c r="E21" s="202">
        <v>1.3</v>
      </c>
      <c r="F21" s="202">
        <v>0.6</v>
      </c>
      <c r="G21" s="202">
        <v>0.6</v>
      </c>
      <c r="H21" s="202">
        <v>1</v>
      </c>
      <c r="I21" s="202">
        <v>3.7</v>
      </c>
      <c r="J21" s="202">
        <v>6.1</v>
      </c>
      <c r="K21" s="202">
        <v>7.7</v>
      </c>
      <c r="L21" s="202">
        <v>8.1</v>
      </c>
      <c r="M21" s="202">
        <v>8.5</v>
      </c>
      <c r="N21" s="202">
        <v>8.9</v>
      </c>
      <c r="O21" s="202">
        <v>8.9</v>
      </c>
      <c r="P21" s="202">
        <v>8.8</v>
      </c>
      <c r="Q21" s="202">
        <v>8.2</v>
      </c>
      <c r="R21" s="202">
        <v>7.9</v>
      </c>
      <c r="S21" s="202">
        <v>7.5</v>
      </c>
      <c r="T21" s="202">
        <v>7.5</v>
      </c>
      <c r="U21" s="202">
        <v>7.7</v>
      </c>
      <c r="V21" s="202">
        <v>7.7</v>
      </c>
      <c r="W21" s="202">
        <v>7.1</v>
      </c>
      <c r="X21" s="202">
        <v>6.9</v>
      </c>
      <c r="Y21" s="202">
        <v>7.9</v>
      </c>
      <c r="Z21" s="209">
        <f t="shared" si="0"/>
        <v>5.691666666666666</v>
      </c>
      <c r="AA21" s="150">
        <v>9.3</v>
      </c>
      <c r="AB21" s="151">
        <v>0.5875</v>
      </c>
      <c r="AC21" s="2">
        <v>19</v>
      </c>
      <c r="AD21" s="150">
        <v>0.5</v>
      </c>
      <c r="AE21" s="248">
        <v>0.25277777777777777</v>
      </c>
      <c r="AF21" s="1"/>
    </row>
    <row r="22" spans="1:32" ht="11.25" customHeight="1">
      <c r="A22" s="218">
        <v>20</v>
      </c>
      <c r="B22" s="204">
        <v>8.2</v>
      </c>
      <c r="C22" s="204">
        <v>8.2</v>
      </c>
      <c r="D22" s="204">
        <v>8.2</v>
      </c>
      <c r="E22" s="204">
        <v>8</v>
      </c>
      <c r="F22" s="204">
        <v>7.6</v>
      </c>
      <c r="G22" s="204">
        <v>7.4</v>
      </c>
      <c r="H22" s="204">
        <v>8.1</v>
      </c>
      <c r="I22" s="204">
        <v>9.6</v>
      </c>
      <c r="J22" s="204">
        <v>9.3</v>
      </c>
      <c r="K22" s="204">
        <v>11.5</v>
      </c>
      <c r="L22" s="204">
        <v>14.8</v>
      </c>
      <c r="M22" s="204">
        <v>15.9</v>
      </c>
      <c r="N22" s="204">
        <v>16.2</v>
      </c>
      <c r="O22" s="204">
        <v>16.4</v>
      </c>
      <c r="P22" s="204">
        <v>14.7</v>
      </c>
      <c r="Q22" s="204">
        <v>13.2</v>
      </c>
      <c r="R22" s="204">
        <v>10.8</v>
      </c>
      <c r="S22" s="204">
        <v>10.2</v>
      </c>
      <c r="T22" s="204">
        <v>9.6</v>
      </c>
      <c r="U22" s="204">
        <v>8.9</v>
      </c>
      <c r="V22" s="204">
        <v>8.3</v>
      </c>
      <c r="W22" s="204">
        <v>7</v>
      </c>
      <c r="X22" s="204">
        <v>7.3</v>
      </c>
      <c r="Y22" s="204">
        <v>6</v>
      </c>
      <c r="Z22" s="219">
        <f t="shared" si="0"/>
        <v>10.225</v>
      </c>
      <c r="AA22" s="156">
        <v>16.7</v>
      </c>
      <c r="AB22" s="205">
        <v>0.5111111111111112</v>
      </c>
      <c r="AC22" s="206">
        <v>20</v>
      </c>
      <c r="AD22" s="156">
        <v>5.7</v>
      </c>
      <c r="AE22" s="249">
        <v>0.9916666666666667</v>
      </c>
      <c r="AF22" s="1"/>
    </row>
    <row r="23" spans="1:32" ht="11.25" customHeight="1">
      <c r="A23" s="210">
        <v>21</v>
      </c>
      <c r="B23" s="202">
        <v>6.7</v>
      </c>
      <c r="C23" s="202">
        <v>6.5</v>
      </c>
      <c r="D23" s="202">
        <v>5.4</v>
      </c>
      <c r="E23" s="202">
        <v>5.1</v>
      </c>
      <c r="F23" s="202">
        <v>5.9</v>
      </c>
      <c r="G23" s="202">
        <v>5.6</v>
      </c>
      <c r="H23" s="202">
        <v>6</v>
      </c>
      <c r="I23" s="202">
        <v>7.6</v>
      </c>
      <c r="J23" s="202">
        <v>11</v>
      </c>
      <c r="K23" s="202">
        <v>11.1</v>
      </c>
      <c r="L23" s="202">
        <v>11.8</v>
      </c>
      <c r="M23" s="202">
        <v>12.2</v>
      </c>
      <c r="N23" s="202">
        <v>11.7</v>
      </c>
      <c r="O23" s="202">
        <v>11.7</v>
      </c>
      <c r="P23" s="202">
        <v>11.7</v>
      </c>
      <c r="Q23" s="202">
        <v>11.4</v>
      </c>
      <c r="R23" s="202">
        <v>11.2</v>
      </c>
      <c r="S23" s="202">
        <v>11.1</v>
      </c>
      <c r="T23" s="202">
        <v>11.1</v>
      </c>
      <c r="U23" s="202">
        <v>11.1</v>
      </c>
      <c r="V23" s="202">
        <v>11.2</v>
      </c>
      <c r="W23" s="202">
        <v>11</v>
      </c>
      <c r="X23" s="202">
        <v>13.9</v>
      </c>
      <c r="Y23" s="202">
        <v>14.5</v>
      </c>
      <c r="Z23" s="209">
        <f t="shared" si="0"/>
        <v>9.854166666666666</v>
      </c>
      <c r="AA23" s="150">
        <v>14.6</v>
      </c>
      <c r="AB23" s="151">
        <v>0.998611111111111</v>
      </c>
      <c r="AC23" s="2">
        <v>21</v>
      </c>
      <c r="AD23" s="150">
        <v>4.8</v>
      </c>
      <c r="AE23" s="248">
        <v>0.10486111111111111</v>
      </c>
      <c r="AF23" s="1"/>
    </row>
    <row r="24" spans="1:32" ht="11.25" customHeight="1">
      <c r="A24" s="210">
        <v>22</v>
      </c>
      <c r="B24" s="202">
        <v>15</v>
      </c>
      <c r="C24" s="202">
        <v>15.2</v>
      </c>
      <c r="D24" s="202">
        <v>12.8</v>
      </c>
      <c r="E24" s="202">
        <v>12.1</v>
      </c>
      <c r="F24" s="202">
        <v>12.5</v>
      </c>
      <c r="G24" s="202">
        <v>13.1</v>
      </c>
      <c r="H24" s="202">
        <v>13.4</v>
      </c>
      <c r="I24" s="202">
        <v>13.5</v>
      </c>
      <c r="J24" s="202">
        <v>15.4</v>
      </c>
      <c r="K24" s="202">
        <v>15.2</v>
      </c>
      <c r="L24" s="202">
        <v>14.5</v>
      </c>
      <c r="M24" s="202">
        <v>14.4</v>
      </c>
      <c r="N24" s="202">
        <v>14.5</v>
      </c>
      <c r="O24" s="202">
        <v>15.1</v>
      </c>
      <c r="P24" s="202">
        <v>14.4</v>
      </c>
      <c r="Q24" s="202">
        <v>13</v>
      </c>
      <c r="R24" s="202">
        <v>12.4</v>
      </c>
      <c r="S24" s="202">
        <v>10.9</v>
      </c>
      <c r="T24" s="202">
        <v>9.8</v>
      </c>
      <c r="U24" s="202">
        <v>8.3</v>
      </c>
      <c r="V24" s="202">
        <v>7.6</v>
      </c>
      <c r="W24" s="202">
        <v>7.8</v>
      </c>
      <c r="X24" s="202">
        <v>8.9</v>
      </c>
      <c r="Y24" s="202">
        <v>8.1</v>
      </c>
      <c r="Z24" s="209">
        <f t="shared" si="0"/>
        <v>12.412500000000001</v>
      </c>
      <c r="AA24" s="150">
        <v>15.9</v>
      </c>
      <c r="AB24" s="151">
        <v>0.3861111111111111</v>
      </c>
      <c r="AC24" s="2">
        <v>22</v>
      </c>
      <c r="AD24" s="150">
        <v>7.5</v>
      </c>
      <c r="AE24" s="248">
        <v>0.9965277777777778</v>
      </c>
      <c r="AF24" s="1"/>
    </row>
    <row r="25" spans="1:32" ht="11.25" customHeight="1">
      <c r="A25" s="210">
        <v>23</v>
      </c>
      <c r="B25" s="202">
        <v>6.8</v>
      </c>
      <c r="C25" s="202">
        <v>6.2</v>
      </c>
      <c r="D25" s="202">
        <v>5.8</v>
      </c>
      <c r="E25" s="202">
        <v>6.3</v>
      </c>
      <c r="F25" s="202">
        <v>8</v>
      </c>
      <c r="G25" s="202">
        <v>6.1</v>
      </c>
      <c r="H25" s="202">
        <v>7.1</v>
      </c>
      <c r="I25" s="202">
        <v>10.5</v>
      </c>
      <c r="J25" s="202">
        <v>11.9</v>
      </c>
      <c r="K25" s="202">
        <v>13.1</v>
      </c>
      <c r="L25" s="202">
        <v>13.6</v>
      </c>
      <c r="M25" s="202">
        <v>13.3</v>
      </c>
      <c r="N25" s="202">
        <v>13.5</v>
      </c>
      <c r="O25" s="202">
        <v>13.3</v>
      </c>
      <c r="P25" s="202">
        <v>12.5</v>
      </c>
      <c r="Q25" s="202">
        <v>11.3</v>
      </c>
      <c r="R25" s="202">
        <v>9.6</v>
      </c>
      <c r="S25" s="202">
        <v>9.7</v>
      </c>
      <c r="T25" s="202">
        <v>9.8</v>
      </c>
      <c r="U25" s="202">
        <v>9</v>
      </c>
      <c r="V25" s="202">
        <v>8.4</v>
      </c>
      <c r="W25" s="202">
        <v>8</v>
      </c>
      <c r="X25" s="202">
        <v>8.6</v>
      </c>
      <c r="Y25" s="202">
        <v>7.4</v>
      </c>
      <c r="Z25" s="209">
        <f t="shared" si="0"/>
        <v>9.575000000000001</v>
      </c>
      <c r="AA25" s="150">
        <v>14.3</v>
      </c>
      <c r="AB25" s="151">
        <v>0.4847222222222222</v>
      </c>
      <c r="AC25" s="2">
        <v>23</v>
      </c>
      <c r="AD25" s="150">
        <v>5.4</v>
      </c>
      <c r="AE25" s="248">
        <v>0.26805555555555555</v>
      </c>
      <c r="AF25" s="1"/>
    </row>
    <row r="26" spans="1:32" ht="11.25" customHeight="1">
      <c r="A26" s="210">
        <v>24</v>
      </c>
      <c r="B26" s="202">
        <v>7.6</v>
      </c>
      <c r="C26" s="202">
        <v>7.8</v>
      </c>
      <c r="D26" s="202">
        <v>7.4</v>
      </c>
      <c r="E26" s="202">
        <v>7.2</v>
      </c>
      <c r="F26" s="202">
        <v>6.7</v>
      </c>
      <c r="G26" s="202">
        <v>6.5</v>
      </c>
      <c r="H26" s="202">
        <v>7</v>
      </c>
      <c r="I26" s="202">
        <v>8.5</v>
      </c>
      <c r="J26" s="202">
        <v>10.4</v>
      </c>
      <c r="K26" s="202">
        <v>10.7</v>
      </c>
      <c r="L26" s="202">
        <v>11.1</v>
      </c>
      <c r="M26" s="202">
        <v>11.9</v>
      </c>
      <c r="N26" s="202">
        <v>11.8</v>
      </c>
      <c r="O26" s="202">
        <v>9.4</v>
      </c>
      <c r="P26" s="202">
        <v>7.8</v>
      </c>
      <c r="Q26" s="202">
        <v>6.6</v>
      </c>
      <c r="R26" s="202">
        <v>5</v>
      </c>
      <c r="S26" s="202">
        <v>4.5</v>
      </c>
      <c r="T26" s="202">
        <v>4.2</v>
      </c>
      <c r="U26" s="202">
        <v>3.4</v>
      </c>
      <c r="V26" s="202">
        <v>3.2</v>
      </c>
      <c r="W26" s="202">
        <v>2.9</v>
      </c>
      <c r="X26" s="202">
        <v>2.2</v>
      </c>
      <c r="Y26" s="202">
        <v>1.7</v>
      </c>
      <c r="Z26" s="209">
        <f t="shared" si="0"/>
        <v>6.895833333333332</v>
      </c>
      <c r="AA26" s="150">
        <v>12.2</v>
      </c>
      <c r="AB26" s="151">
        <v>0.5319444444444444</v>
      </c>
      <c r="AC26" s="2">
        <v>24</v>
      </c>
      <c r="AD26" s="150">
        <v>1.7</v>
      </c>
      <c r="AE26" s="248">
        <v>1</v>
      </c>
      <c r="AF26" s="1"/>
    </row>
    <row r="27" spans="1:32" ht="11.25" customHeight="1">
      <c r="A27" s="210">
        <v>25</v>
      </c>
      <c r="B27" s="202">
        <v>1</v>
      </c>
      <c r="C27" s="202">
        <v>0.2</v>
      </c>
      <c r="D27" s="202">
        <v>-0.4</v>
      </c>
      <c r="E27" s="202">
        <v>0</v>
      </c>
      <c r="F27" s="202">
        <v>0.9</v>
      </c>
      <c r="G27" s="202">
        <v>1.5</v>
      </c>
      <c r="H27" s="202">
        <v>1.3</v>
      </c>
      <c r="I27" s="202">
        <v>2.9</v>
      </c>
      <c r="J27" s="202">
        <v>4.5</v>
      </c>
      <c r="K27" s="202">
        <v>5.3</v>
      </c>
      <c r="L27" s="202">
        <v>5.9</v>
      </c>
      <c r="M27" s="202">
        <v>7.2</v>
      </c>
      <c r="N27" s="202">
        <v>7.7</v>
      </c>
      <c r="O27" s="202">
        <v>8.2</v>
      </c>
      <c r="P27" s="202">
        <v>8.2</v>
      </c>
      <c r="Q27" s="202">
        <v>7.6</v>
      </c>
      <c r="R27" s="202">
        <v>6</v>
      </c>
      <c r="S27" s="202">
        <v>4.5</v>
      </c>
      <c r="T27" s="202">
        <v>4.5</v>
      </c>
      <c r="U27" s="202">
        <v>4.7</v>
      </c>
      <c r="V27" s="202">
        <v>4.7</v>
      </c>
      <c r="W27" s="202">
        <v>3.8</v>
      </c>
      <c r="X27" s="202">
        <v>3.2</v>
      </c>
      <c r="Y27" s="202">
        <v>3.1</v>
      </c>
      <c r="Z27" s="209">
        <f t="shared" si="0"/>
        <v>4.020833333333333</v>
      </c>
      <c r="AA27" s="150">
        <v>8.3</v>
      </c>
      <c r="AB27" s="151">
        <v>0.6305555555555555</v>
      </c>
      <c r="AC27" s="2">
        <v>25</v>
      </c>
      <c r="AD27" s="150">
        <v>-0.5</v>
      </c>
      <c r="AE27" s="248">
        <v>0.1388888888888889</v>
      </c>
      <c r="AF27" s="1"/>
    </row>
    <row r="28" spans="1:32" ht="11.25" customHeight="1">
      <c r="A28" s="210">
        <v>26</v>
      </c>
      <c r="B28" s="202">
        <v>3</v>
      </c>
      <c r="C28" s="202">
        <v>3.6</v>
      </c>
      <c r="D28" s="202">
        <v>3.2</v>
      </c>
      <c r="E28" s="202">
        <v>2.5</v>
      </c>
      <c r="F28" s="202">
        <v>1.9</v>
      </c>
      <c r="G28" s="202">
        <v>1.7</v>
      </c>
      <c r="H28" s="202">
        <v>1.5</v>
      </c>
      <c r="I28" s="202">
        <v>3.3</v>
      </c>
      <c r="J28" s="202">
        <v>5.1</v>
      </c>
      <c r="K28" s="202">
        <v>6.6</v>
      </c>
      <c r="L28" s="202">
        <v>8.2</v>
      </c>
      <c r="M28" s="202">
        <v>9.1</v>
      </c>
      <c r="N28" s="202">
        <v>10.1</v>
      </c>
      <c r="O28" s="202">
        <v>9.8</v>
      </c>
      <c r="P28" s="202">
        <v>9.4</v>
      </c>
      <c r="Q28" s="202">
        <v>8.7</v>
      </c>
      <c r="R28" s="202">
        <v>4.8</v>
      </c>
      <c r="S28" s="202">
        <v>4.5</v>
      </c>
      <c r="T28" s="202">
        <v>6.6</v>
      </c>
      <c r="U28" s="202">
        <v>6.2</v>
      </c>
      <c r="V28" s="202">
        <v>6.4</v>
      </c>
      <c r="W28" s="202">
        <v>5.6</v>
      </c>
      <c r="X28" s="202">
        <v>4.7</v>
      </c>
      <c r="Y28" s="202">
        <v>4.8</v>
      </c>
      <c r="Z28" s="209">
        <f t="shared" si="0"/>
        <v>5.470833333333334</v>
      </c>
      <c r="AA28" s="150">
        <v>10.1</v>
      </c>
      <c r="AB28" s="151">
        <v>0.5423611111111112</v>
      </c>
      <c r="AC28" s="2">
        <v>26</v>
      </c>
      <c r="AD28" s="150">
        <v>1.4</v>
      </c>
      <c r="AE28" s="248">
        <v>0.28611111111111115</v>
      </c>
      <c r="AF28" s="1"/>
    </row>
    <row r="29" spans="1:32" ht="11.25" customHeight="1">
      <c r="A29" s="210">
        <v>27</v>
      </c>
      <c r="B29" s="202">
        <v>4.8</v>
      </c>
      <c r="C29" s="202">
        <v>4.6</v>
      </c>
      <c r="D29" s="202">
        <v>4.4</v>
      </c>
      <c r="E29" s="202">
        <v>3.4</v>
      </c>
      <c r="F29" s="202">
        <v>3.5</v>
      </c>
      <c r="G29" s="202">
        <v>4.2</v>
      </c>
      <c r="H29" s="202">
        <v>3.7</v>
      </c>
      <c r="I29" s="202">
        <v>4.8</v>
      </c>
      <c r="J29" s="202">
        <v>5.9</v>
      </c>
      <c r="K29" s="202">
        <v>7.6</v>
      </c>
      <c r="L29" s="202">
        <v>8.1</v>
      </c>
      <c r="M29" s="202">
        <v>9.4</v>
      </c>
      <c r="N29" s="202">
        <v>9.6</v>
      </c>
      <c r="O29" s="202">
        <v>9.6</v>
      </c>
      <c r="P29" s="202">
        <v>9.2</v>
      </c>
      <c r="Q29" s="202">
        <v>8.2</v>
      </c>
      <c r="R29" s="202">
        <v>5.2</v>
      </c>
      <c r="S29" s="202">
        <v>4.5</v>
      </c>
      <c r="T29" s="202">
        <v>3.4</v>
      </c>
      <c r="U29" s="202">
        <v>3.7</v>
      </c>
      <c r="V29" s="202">
        <v>3.2</v>
      </c>
      <c r="W29" s="202">
        <v>3.2</v>
      </c>
      <c r="X29" s="202">
        <v>3.6</v>
      </c>
      <c r="Y29" s="202">
        <v>3</v>
      </c>
      <c r="Z29" s="209">
        <f t="shared" si="0"/>
        <v>5.45</v>
      </c>
      <c r="AA29" s="150">
        <v>9.8</v>
      </c>
      <c r="AB29" s="151">
        <v>0.5791666666666667</v>
      </c>
      <c r="AC29" s="2">
        <v>27</v>
      </c>
      <c r="AD29" s="150">
        <v>2.3</v>
      </c>
      <c r="AE29" s="248">
        <v>0.19236111111111112</v>
      </c>
      <c r="AF29" s="1"/>
    </row>
    <row r="30" spans="1:32" ht="11.25" customHeight="1">
      <c r="A30" s="210">
        <v>28</v>
      </c>
      <c r="B30" s="202">
        <v>4.4</v>
      </c>
      <c r="C30" s="202">
        <v>4.3</v>
      </c>
      <c r="D30" s="202">
        <v>4.1</v>
      </c>
      <c r="E30" s="202">
        <v>3.9</v>
      </c>
      <c r="F30" s="202">
        <v>4.6</v>
      </c>
      <c r="G30" s="202">
        <v>4.9</v>
      </c>
      <c r="H30" s="202">
        <v>4.7</v>
      </c>
      <c r="I30" s="202">
        <v>7.6</v>
      </c>
      <c r="J30" s="202">
        <v>10.2</v>
      </c>
      <c r="K30" s="202">
        <v>11</v>
      </c>
      <c r="L30" s="202">
        <v>11</v>
      </c>
      <c r="M30" s="202">
        <v>11.1</v>
      </c>
      <c r="N30" s="202">
        <v>11.1</v>
      </c>
      <c r="O30" s="202">
        <v>10.7</v>
      </c>
      <c r="P30" s="202">
        <v>10.1</v>
      </c>
      <c r="Q30" s="202">
        <v>9.4</v>
      </c>
      <c r="R30" s="202">
        <v>7.7</v>
      </c>
      <c r="S30" s="202">
        <v>5.2</v>
      </c>
      <c r="T30" s="202">
        <v>4.1</v>
      </c>
      <c r="U30" s="202">
        <v>5</v>
      </c>
      <c r="V30" s="202">
        <v>4.5</v>
      </c>
      <c r="W30" s="202">
        <v>7.8</v>
      </c>
      <c r="X30" s="202">
        <v>6.3</v>
      </c>
      <c r="Y30" s="202">
        <v>6.1</v>
      </c>
      <c r="Z30" s="209">
        <f t="shared" si="0"/>
        <v>7.074999999999999</v>
      </c>
      <c r="AA30" s="150">
        <v>11.6</v>
      </c>
      <c r="AB30" s="151">
        <v>0.47152777777777777</v>
      </c>
      <c r="AC30" s="2">
        <v>28</v>
      </c>
      <c r="AD30" s="150">
        <v>2.9</v>
      </c>
      <c r="AE30" s="248">
        <v>0.0020833333333333333</v>
      </c>
      <c r="AF30" s="1"/>
    </row>
    <row r="31" spans="1:32" ht="11.25" customHeight="1">
      <c r="A31" s="210">
        <v>29</v>
      </c>
      <c r="B31" s="202">
        <v>8.3</v>
      </c>
      <c r="C31" s="202">
        <v>7.2</v>
      </c>
      <c r="D31" s="202">
        <v>7.2</v>
      </c>
      <c r="E31" s="202">
        <v>7.2</v>
      </c>
      <c r="F31" s="202">
        <v>6.9</v>
      </c>
      <c r="G31" s="202">
        <v>7.3</v>
      </c>
      <c r="H31" s="202">
        <v>6.8</v>
      </c>
      <c r="I31" s="202">
        <v>7.4</v>
      </c>
      <c r="J31" s="202">
        <v>8.4</v>
      </c>
      <c r="K31" s="202">
        <v>8.7</v>
      </c>
      <c r="L31" s="202">
        <v>9.7</v>
      </c>
      <c r="M31" s="202">
        <v>10.2</v>
      </c>
      <c r="N31" s="202">
        <v>10.4</v>
      </c>
      <c r="O31" s="202">
        <v>8.2</v>
      </c>
      <c r="P31" s="202">
        <v>8</v>
      </c>
      <c r="Q31" s="202">
        <v>6.6</v>
      </c>
      <c r="R31" s="202">
        <v>5.6</v>
      </c>
      <c r="S31" s="202">
        <v>5.1</v>
      </c>
      <c r="T31" s="202">
        <v>4.7</v>
      </c>
      <c r="U31" s="202">
        <v>4.4</v>
      </c>
      <c r="V31" s="202">
        <v>4.1</v>
      </c>
      <c r="W31" s="202">
        <v>3.8</v>
      </c>
      <c r="X31" s="202">
        <v>3.4</v>
      </c>
      <c r="Y31" s="202">
        <v>3.3</v>
      </c>
      <c r="Z31" s="209">
        <f t="shared" si="0"/>
        <v>6.7875000000000005</v>
      </c>
      <c r="AA31" s="150">
        <v>10.7</v>
      </c>
      <c r="AB31" s="151">
        <v>0.5576388888888889</v>
      </c>
      <c r="AC31" s="2">
        <v>29</v>
      </c>
      <c r="AD31" s="150">
        <v>3.3</v>
      </c>
      <c r="AE31" s="248">
        <v>1</v>
      </c>
      <c r="AF31" s="1"/>
    </row>
    <row r="32" spans="1:32" ht="11.25" customHeight="1">
      <c r="A32" s="210">
        <v>30</v>
      </c>
      <c r="B32" s="202">
        <v>3.1</v>
      </c>
      <c r="C32" s="202">
        <v>2.6</v>
      </c>
      <c r="D32" s="202">
        <v>2.2</v>
      </c>
      <c r="E32" s="202">
        <v>1.5</v>
      </c>
      <c r="F32" s="202">
        <v>2.1</v>
      </c>
      <c r="G32" s="202">
        <v>1.3</v>
      </c>
      <c r="H32" s="202">
        <v>0.1</v>
      </c>
      <c r="I32" s="202">
        <v>2</v>
      </c>
      <c r="J32" s="202">
        <v>3.6</v>
      </c>
      <c r="K32" s="202">
        <v>4</v>
      </c>
      <c r="L32" s="202">
        <v>4.8</v>
      </c>
      <c r="M32" s="202">
        <v>5.1</v>
      </c>
      <c r="N32" s="202">
        <v>3.2</v>
      </c>
      <c r="O32" s="202">
        <v>2.8</v>
      </c>
      <c r="P32" s="202">
        <v>3.4</v>
      </c>
      <c r="Q32" s="202">
        <v>3.6</v>
      </c>
      <c r="R32" s="202">
        <v>3.9</v>
      </c>
      <c r="S32" s="202">
        <v>4.2</v>
      </c>
      <c r="T32" s="202">
        <v>3.9</v>
      </c>
      <c r="U32" s="202">
        <v>4</v>
      </c>
      <c r="V32" s="202">
        <v>3.7</v>
      </c>
      <c r="W32" s="202">
        <v>3.1</v>
      </c>
      <c r="X32" s="202">
        <v>2.8</v>
      </c>
      <c r="Y32" s="202">
        <v>3.2</v>
      </c>
      <c r="Z32" s="209">
        <f t="shared" si="0"/>
        <v>3.0916666666666663</v>
      </c>
      <c r="AA32" s="150">
        <v>5.2</v>
      </c>
      <c r="AB32" s="151">
        <v>0.5013888888888889</v>
      </c>
      <c r="AC32" s="2">
        <v>30</v>
      </c>
      <c r="AD32" s="150">
        <v>0</v>
      </c>
      <c r="AE32" s="248">
        <v>0.2916666666666667</v>
      </c>
      <c r="AF32" s="1"/>
    </row>
    <row r="33" spans="1:32" ht="11.25" customHeight="1">
      <c r="A33" s="210">
        <v>31</v>
      </c>
      <c r="B33" s="202">
        <v>3</v>
      </c>
      <c r="C33" s="202">
        <v>2.7</v>
      </c>
      <c r="D33" s="202">
        <v>2.3</v>
      </c>
      <c r="E33" s="202">
        <v>2.2</v>
      </c>
      <c r="F33" s="202">
        <v>2</v>
      </c>
      <c r="G33" s="202">
        <v>1.7</v>
      </c>
      <c r="H33" s="202">
        <v>1.7</v>
      </c>
      <c r="I33" s="202">
        <v>2.9</v>
      </c>
      <c r="J33" s="202">
        <v>5.2</v>
      </c>
      <c r="K33" s="202">
        <v>6.1</v>
      </c>
      <c r="L33" s="202">
        <v>5.2</v>
      </c>
      <c r="M33" s="202">
        <v>5.3</v>
      </c>
      <c r="N33" s="202">
        <v>6.5</v>
      </c>
      <c r="O33" s="202">
        <v>6.4</v>
      </c>
      <c r="P33" s="202">
        <v>7.2</v>
      </c>
      <c r="Q33" s="202">
        <v>7.1</v>
      </c>
      <c r="R33" s="202">
        <v>6.4</v>
      </c>
      <c r="S33" s="202">
        <v>6.6</v>
      </c>
      <c r="T33" s="202">
        <v>5.1</v>
      </c>
      <c r="U33" s="202">
        <v>4.9</v>
      </c>
      <c r="V33" s="202">
        <v>5</v>
      </c>
      <c r="W33" s="202">
        <v>4.6</v>
      </c>
      <c r="X33" s="202">
        <v>4</v>
      </c>
      <c r="Y33" s="202">
        <v>1.9</v>
      </c>
      <c r="Z33" s="209">
        <f t="shared" si="0"/>
        <v>4.416666666666667</v>
      </c>
      <c r="AA33" s="150">
        <v>7.4</v>
      </c>
      <c r="AB33" s="151">
        <v>0.6173611111111111</v>
      </c>
      <c r="AC33" s="2">
        <v>31</v>
      </c>
      <c r="AD33" s="150">
        <v>1.4</v>
      </c>
      <c r="AE33" s="248">
        <v>0.28194444444444444</v>
      </c>
      <c r="AF33" s="1"/>
    </row>
    <row r="34" spans="1:32" ht="15" customHeight="1">
      <c r="A34" s="211" t="s">
        <v>9</v>
      </c>
      <c r="B34" s="212">
        <f aca="true" t="shared" si="1" ref="B34:Q34">AVERAGE(B3:B33)</f>
        <v>7.135483870967742</v>
      </c>
      <c r="C34" s="212">
        <f t="shared" si="1"/>
        <v>7.116129032258062</v>
      </c>
      <c r="D34" s="212">
        <f t="shared" si="1"/>
        <v>6.796774193548385</v>
      </c>
      <c r="E34" s="212">
        <f t="shared" si="1"/>
        <v>6.62258064516129</v>
      </c>
      <c r="F34" s="212">
        <f t="shared" si="1"/>
        <v>6.651612903225805</v>
      </c>
      <c r="G34" s="212">
        <f t="shared" si="1"/>
        <v>6.506451612903225</v>
      </c>
      <c r="H34" s="212">
        <f t="shared" si="1"/>
        <v>6.519354838709678</v>
      </c>
      <c r="I34" s="212">
        <f t="shared" si="1"/>
        <v>8.180645161290323</v>
      </c>
      <c r="J34" s="212">
        <f t="shared" si="1"/>
        <v>9.716129032258062</v>
      </c>
      <c r="K34" s="212">
        <f t="shared" si="1"/>
        <v>10.632258064516131</v>
      </c>
      <c r="L34" s="212">
        <f t="shared" si="1"/>
        <v>11.116129032258065</v>
      </c>
      <c r="M34" s="212">
        <f t="shared" si="1"/>
        <v>11.506451612903227</v>
      </c>
      <c r="N34" s="212">
        <f t="shared" si="1"/>
        <v>11.59032258064516</v>
      </c>
      <c r="O34" s="212">
        <f t="shared" si="1"/>
        <v>11.512903225806454</v>
      </c>
      <c r="P34" s="212">
        <f t="shared" si="1"/>
        <v>11.119354838709675</v>
      </c>
      <c r="Q34" s="212">
        <f t="shared" si="1"/>
        <v>10.216129032258069</v>
      </c>
      <c r="R34" s="212">
        <f>AVERAGE(R3:R33)</f>
        <v>8.841935483870966</v>
      </c>
      <c r="S34" s="212">
        <f aca="true" t="shared" si="2" ref="S34:Y34">AVERAGE(S3:S33)</f>
        <v>8.290322580645162</v>
      </c>
      <c r="T34" s="212">
        <f t="shared" si="2"/>
        <v>7.89032258064516</v>
      </c>
      <c r="U34" s="212">
        <f t="shared" si="2"/>
        <v>7.541935483870966</v>
      </c>
      <c r="V34" s="212">
        <f t="shared" si="2"/>
        <v>7.396774193548384</v>
      </c>
      <c r="W34" s="212">
        <f t="shared" si="2"/>
        <v>7.087096774193549</v>
      </c>
      <c r="X34" s="212">
        <f t="shared" si="2"/>
        <v>7.13225806451613</v>
      </c>
      <c r="Y34" s="212">
        <f t="shared" si="2"/>
        <v>6.848387096774194</v>
      </c>
      <c r="Z34" s="212">
        <f>AVERAGE(B3:Y33)</f>
        <v>8.498655913978496</v>
      </c>
      <c r="AA34" s="213">
        <f>(AVERAGE(最高))</f>
        <v>12.519354838709678</v>
      </c>
      <c r="AB34" s="214"/>
      <c r="AC34" s="215"/>
      <c r="AD34" s="213">
        <f>(AVERAGE(最低))</f>
        <v>4.48709677419355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1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21.3</v>
      </c>
      <c r="C46" s="258">
        <v>3</v>
      </c>
      <c r="D46" s="253">
        <v>0.6152777777777778</v>
      </c>
      <c r="E46" s="192"/>
      <c r="F46" s="155"/>
      <c r="G46" s="156">
        <f>MIN(最低)</f>
        <v>-0.5</v>
      </c>
      <c r="H46" s="258">
        <v>25</v>
      </c>
      <c r="I46" s="255">
        <v>0.1388888888888889</v>
      </c>
    </row>
    <row r="47" spans="1:9" ht="11.25" customHeight="1">
      <c r="A47" s="157"/>
      <c r="B47" s="158"/>
      <c r="C47" s="258"/>
      <c r="D47" s="253"/>
      <c r="E47" s="192"/>
      <c r="F47" s="157"/>
      <c r="G47" s="158"/>
      <c r="H47" s="258"/>
      <c r="I47" s="253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1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7" customWidth="1"/>
    <col min="2" max="13" width="7.25390625" style="7" customWidth="1"/>
    <col min="14" max="14" width="2.75390625" style="7" customWidth="1"/>
    <col min="15" max="16384" width="6.75390625" style="7" customWidth="1"/>
  </cols>
  <sheetData>
    <row r="1" spans="1:14" ht="24.75" customHeight="1">
      <c r="A1" s="3" t="s">
        <v>21</v>
      </c>
      <c r="B1" s="4"/>
      <c r="C1" s="5"/>
      <c r="D1" s="5"/>
      <c r="E1" s="5"/>
      <c r="F1" s="5"/>
      <c r="G1" s="5"/>
      <c r="H1" s="4"/>
      <c r="I1" s="170">
        <f>'1月'!Z1</f>
        <v>2010</v>
      </c>
      <c r="J1" s="169" t="s">
        <v>1</v>
      </c>
      <c r="K1" s="168" t="str">
        <f>("（平成"&amp;TEXT((I1-1988),"0")&amp;"年）")</f>
        <v>（平成22年）</v>
      </c>
      <c r="L1" s="4"/>
      <c r="M1" s="4"/>
      <c r="N1" s="6"/>
    </row>
    <row r="2" spans="1:14" ht="18" customHeight="1">
      <c r="A2" s="8" t="s">
        <v>2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6"/>
    </row>
    <row r="3" spans="1:14" ht="18" customHeight="1">
      <c r="A3" s="12"/>
      <c r="B3" s="13" t="s">
        <v>22</v>
      </c>
      <c r="C3" s="14" t="s">
        <v>23</v>
      </c>
      <c r="D3" s="14" t="s">
        <v>24</v>
      </c>
      <c r="E3" s="14" t="s">
        <v>25</v>
      </c>
      <c r="F3" s="14" t="s">
        <v>26</v>
      </c>
      <c r="G3" s="14" t="s">
        <v>27</v>
      </c>
      <c r="H3" s="14" t="s">
        <v>28</v>
      </c>
      <c r="I3" s="14" t="s">
        <v>29</v>
      </c>
      <c r="J3" s="14" t="s">
        <v>30</v>
      </c>
      <c r="K3" s="14" t="s">
        <v>31</v>
      </c>
      <c r="L3" s="14" t="s">
        <v>32</v>
      </c>
      <c r="M3" s="15" t="s">
        <v>33</v>
      </c>
      <c r="N3" s="6"/>
    </row>
    <row r="4" spans="1:14" ht="18" customHeight="1">
      <c r="A4" s="16" t="s">
        <v>34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  <c r="N4" s="6"/>
    </row>
    <row r="5" spans="1:14" ht="18" customHeight="1">
      <c r="A5" s="20">
        <v>1</v>
      </c>
      <c r="B5" s="21">
        <f>'1月'!Z3</f>
        <v>2.3000000000000003</v>
      </c>
      <c r="C5" s="22">
        <f>'2月'!Z3</f>
        <v>4.054166666666667</v>
      </c>
      <c r="D5" s="22">
        <f>'3月'!Z3</f>
        <v>5.808333333333334</v>
      </c>
      <c r="E5" s="22">
        <f>'4月'!Z3</f>
        <v>13.408333333333331</v>
      </c>
      <c r="F5" s="22">
        <f>'5月'!Z3</f>
        <v>13.012500000000001</v>
      </c>
      <c r="G5" s="22">
        <f>'6月'!Z3</f>
        <v>13.595833333333333</v>
      </c>
      <c r="H5" s="22">
        <f>'7月'!Z3</f>
        <v>22.891666666666666</v>
      </c>
      <c r="I5" s="22">
        <f>'8月'!Z3</f>
        <v>26.299999999999997</v>
      </c>
      <c r="J5" s="22">
        <f>'9月'!Z3</f>
        <v>27.783333333333328</v>
      </c>
      <c r="K5" s="22">
        <f>'10月'!Z3</f>
        <v>18.8625</v>
      </c>
      <c r="L5" s="22">
        <f>'11月'!Z3</f>
        <v>15.795833333333333</v>
      </c>
      <c r="M5" s="23">
        <f>'12月'!Z3</f>
        <v>12.108333333333329</v>
      </c>
      <c r="N5" s="6"/>
    </row>
    <row r="6" spans="1:14" ht="18" customHeight="1">
      <c r="A6" s="24">
        <v>2</v>
      </c>
      <c r="B6" s="25">
        <f>'1月'!Z4</f>
        <v>3.808333333333333</v>
      </c>
      <c r="C6" s="26">
        <f>'2月'!Z4</f>
        <v>2.920833333333333</v>
      </c>
      <c r="D6" s="26">
        <f>'3月'!Z4</f>
        <v>2.795833333333333</v>
      </c>
      <c r="E6" s="26">
        <f>'4月'!Z4</f>
        <v>12.129166666666663</v>
      </c>
      <c r="F6" s="26">
        <f>'5月'!Z4</f>
        <v>14.549999999999999</v>
      </c>
      <c r="G6" s="26">
        <f>'6月'!Z4</f>
        <v>14.908333333333333</v>
      </c>
      <c r="H6" s="26">
        <f>'7月'!Z4</f>
        <v>23.129166666666663</v>
      </c>
      <c r="I6" s="26">
        <f>'8月'!Z4</f>
        <v>26.04166666666666</v>
      </c>
      <c r="J6" s="26">
        <f>'9月'!Z4</f>
        <v>27.583333333333332</v>
      </c>
      <c r="K6" s="26">
        <f>'10月'!Z4</f>
        <v>18.733333333333338</v>
      </c>
      <c r="L6" s="26">
        <f>'11月'!Z4</f>
        <v>15.095833333333333</v>
      </c>
      <c r="M6" s="27">
        <f>'12月'!Z4</f>
        <v>14.258333333333333</v>
      </c>
      <c r="N6" s="6"/>
    </row>
    <row r="7" spans="1:14" ht="18" customHeight="1">
      <c r="A7" s="24">
        <v>3</v>
      </c>
      <c r="B7" s="25">
        <f>'1月'!Z5</f>
        <v>4.116666666666667</v>
      </c>
      <c r="C7" s="26">
        <f>'2月'!Z5</f>
        <v>1.8500000000000005</v>
      </c>
      <c r="D7" s="26">
        <f>'3月'!Z5</f>
        <v>5.691666666666666</v>
      </c>
      <c r="E7" s="26">
        <f>'4月'!Z5</f>
        <v>6.887499999999999</v>
      </c>
      <c r="F7" s="26">
        <f>'5月'!Z5</f>
        <v>16.95</v>
      </c>
      <c r="G7" s="26">
        <f>'6月'!Z5</f>
        <v>17.687499999999996</v>
      </c>
      <c r="H7" s="26">
        <f>'7月'!Z5</f>
        <v>22.712499999999995</v>
      </c>
      <c r="I7" s="26">
        <f>'8月'!Z5</f>
        <v>26.945833333333336</v>
      </c>
      <c r="J7" s="26">
        <f>'9月'!Z5</f>
        <v>28.604166666666668</v>
      </c>
      <c r="K7" s="26">
        <f>'10月'!Z5</f>
        <v>18.604166666666668</v>
      </c>
      <c r="L7" s="26">
        <f>'11月'!Z5</f>
        <v>12.550000000000002</v>
      </c>
      <c r="M7" s="27">
        <f>'12月'!Z5</f>
        <v>16.358333333333334</v>
      </c>
      <c r="N7" s="6"/>
    </row>
    <row r="8" spans="1:14" ht="18" customHeight="1">
      <c r="A8" s="24">
        <v>4</v>
      </c>
      <c r="B8" s="25">
        <f>'1月'!Z6</f>
        <v>4.9208333333333325</v>
      </c>
      <c r="C8" s="26">
        <f>'2月'!Z6</f>
        <v>0.7541666666666669</v>
      </c>
      <c r="D8" s="26">
        <f>'3月'!Z6</f>
        <v>6.008333333333334</v>
      </c>
      <c r="E8" s="26">
        <f>'4月'!Z6</f>
        <v>5.9125000000000005</v>
      </c>
      <c r="F8" s="26">
        <f>'5月'!Z6</f>
        <v>19.970833333333328</v>
      </c>
      <c r="G8" s="26">
        <f>'6月'!Z6</f>
        <v>18.083333333333332</v>
      </c>
      <c r="H8" s="26">
        <f>'7月'!Z6</f>
        <v>23.224999999999998</v>
      </c>
      <c r="I8" s="26">
        <f>'8月'!Z6</f>
        <v>27.783333333333335</v>
      </c>
      <c r="J8" s="26">
        <f>'9月'!Z6</f>
        <v>27.320833333333326</v>
      </c>
      <c r="K8" s="26">
        <f>'10月'!Z6</f>
        <v>20.720833333333328</v>
      </c>
      <c r="L8" s="26">
        <f>'11月'!Z6</f>
        <v>10.524999999999997</v>
      </c>
      <c r="M8" s="27">
        <f>'12月'!Z6</f>
        <v>10.35</v>
      </c>
      <c r="N8" s="6"/>
    </row>
    <row r="9" spans="1:14" ht="18" customHeight="1">
      <c r="A9" s="24">
        <v>5</v>
      </c>
      <c r="B9" s="25">
        <f>'1月'!Z7</f>
        <v>7.033333333333334</v>
      </c>
      <c r="C9" s="26">
        <f>'2月'!Z7</f>
        <v>3.579166666666667</v>
      </c>
      <c r="D9" s="26">
        <f>'3月'!Z7</f>
        <v>10.916666666666666</v>
      </c>
      <c r="E9" s="26">
        <f>'4月'!Z7</f>
        <v>9.320833333333333</v>
      </c>
      <c r="F9" s="26">
        <f>'5月'!Z7</f>
        <v>18.78333333333334</v>
      </c>
      <c r="G9" s="26">
        <f>'6月'!Z7</f>
        <v>15.724999999999996</v>
      </c>
      <c r="H9" s="26">
        <f>'7月'!Z7</f>
        <v>22.558333333333334</v>
      </c>
      <c r="I9" s="26">
        <f>'8月'!Z7</f>
        <v>28.49166666666666</v>
      </c>
      <c r="J9" s="26">
        <f>'9月'!Z7</f>
        <v>27.087499999999995</v>
      </c>
      <c r="K9" s="26">
        <f>'10月'!Z7</f>
        <v>19.987499999999997</v>
      </c>
      <c r="L9" s="26">
        <f>'11月'!Z7</f>
        <v>12.308333333333332</v>
      </c>
      <c r="M9" s="27">
        <f>'12月'!Z7</f>
        <v>10.770833333333334</v>
      </c>
      <c r="N9" s="6"/>
    </row>
    <row r="10" spans="1:14" ht="18" customHeight="1">
      <c r="A10" s="24">
        <v>6</v>
      </c>
      <c r="B10" s="25">
        <f>'1月'!Z8</f>
        <v>4.604166666666667</v>
      </c>
      <c r="C10" s="26">
        <f>'2月'!Z8</f>
        <v>0.07083333333333332</v>
      </c>
      <c r="D10" s="26">
        <f>'3月'!Z8</f>
        <v>10.045833333333333</v>
      </c>
      <c r="E10" s="26">
        <f>'4月'!Z8</f>
        <v>12.870833333333337</v>
      </c>
      <c r="F10" s="26">
        <f>'5月'!Z8</f>
        <v>17.28333333333333</v>
      </c>
      <c r="G10" s="26">
        <f>'6月'!Z8</f>
        <v>16.316666666666666</v>
      </c>
      <c r="H10" s="26">
        <f>'7月'!Z8</f>
        <v>23.725000000000005</v>
      </c>
      <c r="I10" s="26">
        <f>'8月'!Z8</f>
        <v>27.183333333333337</v>
      </c>
      <c r="J10" s="26">
        <f>'9月'!Z8</f>
        <v>28.200000000000003</v>
      </c>
      <c r="K10" s="26">
        <f>'10月'!Z8</f>
        <v>20.2375</v>
      </c>
      <c r="L10" s="26">
        <f>'11月'!Z8</f>
        <v>13.84166666666667</v>
      </c>
      <c r="M10" s="27">
        <f>'12月'!Z8</f>
        <v>12.549999999999999</v>
      </c>
      <c r="N10" s="6"/>
    </row>
    <row r="11" spans="1:14" ht="18" customHeight="1">
      <c r="A11" s="24">
        <v>7</v>
      </c>
      <c r="B11" s="25">
        <f>'1月'!Z9</f>
        <v>4.641666666666667</v>
      </c>
      <c r="C11" s="26">
        <f>'2月'!Z9</f>
        <v>3.2458333333333336</v>
      </c>
      <c r="D11" s="26">
        <f>'3月'!Z9</f>
        <v>3.858333333333333</v>
      </c>
      <c r="E11" s="26">
        <f>'4月'!Z9</f>
        <v>9.412500000000003</v>
      </c>
      <c r="F11" s="26">
        <f>'5月'!Z9</f>
        <v>18.533333333333335</v>
      </c>
      <c r="G11" s="26">
        <f>'6月'!Z9</f>
        <v>19.533333333333335</v>
      </c>
      <c r="H11" s="26">
        <f>'7月'!Z9</f>
        <v>22.76666666666667</v>
      </c>
      <c r="I11" s="26">
        <f>'8月'!Z9</f>
        <v>27.254166666666663</v>
      </c>
      <c r="J11" s="26">
        <f>'9月'!Z9</f>
        <v>29.233333333333334</v>
      </c>
      <c r="K11" s="26">
        <f>'10月'!Z9</f>
        <v>19.966666666666665</v>
      </c>
      <c r="L11" s="26">
        <f>'11月'!Z9</f>
        <v>15.3125</v>
      </c>
      <c r="M11" s="27">
        <f>'12月'!Z9</f>
        <v>10.8125</v>
      </c>
      <c r="N11" s="6"/>
    </row>
    <row r="12" spans="1:14" ht="18" customHeight="1">
      <c r="A12" s="24">
        <v>8</v>
      </c>
      <c r="B12" s="25">
        <f>'1月'!Z10</f>
        <v>5.058333333333333</v>
      </c>
      <c r="C12" s="26">
        <f>'2月'!Z10</f>
        <v>4.545833333333333</v>
      </c>
      <c r="D12" s="26">
        <f>'3月'!Z10</f>
        <v>3.2375000000000007</v>
      </c>
      <c r="E12" s="26">
        <f>'4月'!Z10</f>
        <v>5.229166666666667</v>
      </c>
      <c r="F12" s="26">
        <f>'5月'!Z10</f>
        <v>15.658333333333331</v>
      </c>
      <c r="G12" s="26">
        <f>'6月'!Z10</f>
        <v>17.662499999999998</v>
      </c>
      <c r="H12" s="26">
        <f>'7月'!Z10</f>
        <v>24.716666666666665</v>
      </c>
      <c r="I12" s="26">
        <f>'8月'!Z10</f>
        <v>27.608333333333334</v>
      </c>
      <c r="J12" s="26">
        <f>'9月'!Z10</f>
        <v>22.291666666666668</v>
      </c>
      <c r="K12" s="26">
        <f>'10月'!Z10</f>
        <v>19.120833333333337</v>
      </c>
      <c r="L12" s="26">
        <f>'11月'!Z10</f>
        <v>14.93333333333333</v>
      </c>
      <c r="M12" s="27">
        <f>'12月'!Z10</f>
        <v>6.687499999999999</v>
      </c>
      <c r="N12" s="6"/>
    </row>
    <row r="13" spans="1:14" ht="18" customHeight="1">
      <c r="A13" s="24">
        <v>9</v>
      </c>
      <c r="B13" s="25">
        <f>'1月'!Z11</f>
        <v>4.558333333333334</v>
      </c>
      <c r="C13" s="26">
        <f>'2月'!Z11</f>
        <v>11.225</v>
      </c>
      <c r="D13" s="26">
        <f>'3月'!Z11</f>
        <v>1.9374999999999998</v>
      </c>
      <c r="E13" s="26">
        <f>'4月'!Z11</f>
        <v>8.095833333333333</v>
      </c>
      <c r="F13" s="26">
        <f>'5月'!Z11</f>
        <v>16.45416666666667</v>
      </c>
      <c r="G13" s="26">
        <f>'6月'!Z11</f>
        <v>18.15416666666667</v>
      </c>
      <c r="H13" s="26">
        <f>'7月'!Z11</f>
        <v>23.262500000000003</v>
      </c>
      <c r="I13" s="26">
        <f>'8月'!Z11</f>
        <v>27.066666666666666</v>
      </c>
      <c r="J13" s="26">
        <f>'9月'!Z11</f>
        <v>22.400000000000006</v>
      </c>
      <c r="K13" s="26">
        <f>'10月'!Z11</f>
        <v>18.237499999999997</v>
      </c>
      <c r="L13" s="26">
        <f>'11月'!Z11</f>
        <v>15.066666666666665</v>
      </c>
      <c r="M13" s="27">
        <f>'12月'!Z11</f>
        <v>6.995833333333334</v>
      </c>
      <c r="N13" s="6"/>
    </row>
    <row r="14" spans="1:14" ht="18" customHeight="1">
      <c r="A14" s="28">
        <v>10</v>
      </c>
      <c r="B14" s="29">
        <f>'1月'!Z12</f>
        <v>5.645833333333332</v>
      </c>
      <c r="C14" s="30">
        <f>'2月'!Z12</f>
        <v>5.070833333333335</v>
      </c>
      <c r="D14" s="30">
        <f>'3月'!Z12</f>
        <v>4.258333333333333</v>
      </c>
      <c r="E14" s="30">
        <f>'4月'!Z12</f>
        <v>13.487499999999997</v>
      </c>
      <c r="F14" s="30">
        <f>'5月'!Z12</f>
        <v>15.733333333333334</v>
      </c>
      <c r="G14" s="30">
        <f>'6月'!Z12</f>
        <v>18.875</v>
      </c>
      <c r="H14" s="30">
        <f>'7月'!Z12</f>
        <v>25.233333333333334</v>
      </c>
      <c r="I14" s="30">
        <f>'8月'!Z12</f>
        <v>26.766666666666666</v>
      </c>
      <c r="J14" s="30">
        <f>'9月'!Z12</f>
        <v>23.11666666666667</v>
      </c>
      <c r="K14" s="30">
        <f>'10月'!Z12</f>
        <v>20.566666666666666</v>
      </c>
      <c r="L14" s="30">
        <f>'11月'!Z12</f>
        <v>12.90416666666667</v>
      </c>
      <c r="M14" s="31">
        <f>'12月'!Z12</f>
        <v>8.079166666666667</v>
      </c>
      <c r="N14" s="6"/>
    </row>
    <row r="15" spans="1:14" ht="18" customHeight="1">
      <c r="A15" s="20">
        <v>11</v>
      </c>
      <c r="B15" s="21">
        <f>'1月'!Z13</f>
        <v>3.8625000000000003</v>
      </c>
      <c r="C15" s="22">
        <f>'2月'!Z13</f>
        <v>1.9333333333333333</v>
      </c>
      <c r="D15" s="22">
        <f>'3月'!Z13</f>
        <v>5.958333333333335</v>
      </c>
      <c r="E15" s="22">
        <f>'4月'!Z13</f>
        <v>14.462499999999997</v>
      </c>
      <c r="F15" s="22">
        <f>'5月'!Z13</f>
        <v>13.412500000000001</v>
      </c>
      <c r="G15" s="22">
        <f>'6月'!Z13</f>
        <v>18.641666666666666</v>
      </c>
      <c r="H15" s="22">
        <f>'7月'!Z13</f>
        <v>23.7375</v>
      </c>
      <c r="I15" s="22">
        <f>'8月'!Z13</f>
        <v>26.637499999999992</v>
      </c>
      <c r="J15" s="22">
        <f>'9月'!Z13</f>
        <v>26.462500000000006</v>
      </c>
      <c r="K15" s="22">
        <f>'10月'!Z13</f>
        <v>21.220833333333335</v>
      </c>
      <c r="L15" s="22">
        <f>'11月'!Z13</f>
        <v>11.245833333333335</v>
      </c>
      <c r="M15" s="23">
        <f>'12月'!Z13</f>
        <v>11.887499999999998</v>
      </c>
      <c r="N15" s="6"/>
    </row>
    <row r="16" spans="1:14" ht="18" customHeight="1">
      <c r="A16" s="24">
        <v>12</v>
      </c>
      <c r="B16" s="25">
        <f>'1月'!Z14</f>
        <v>4.508333333333334</v>
      </c>
      <c r="C16" s="26">
        <f>'2月'!Z14</f>
        <v>1.6208333333333336</v>
      </c>
      <c r="D16" s="26">
        <f>'3月'!Z14</f>
        <v>8.058333333333335</v>
      </c>
      <c r="E16" s="26">
        <f>'4月'!Z14</f>
        <v>6.866666666666666</v>
      </c>
      <c r="F16" s="26">
        <f>'5月'!Z14</f>
        <v>13.387499999999998</v>
      </c>
      <c r="G16" s="26">
        <f>'6月'!Z14</f>
        <v>21.670833333333338</v>
      </c>
      <c r="H16" s="26">
        <f>'7月'!Z14</f>
        <v>26.0625</v>
      </c>
      <c r="I16" s="26">
        <f>'8月'!Z14</f>
        <v>27.187499999999996</v>
      </c>
      <c r="J16" s="26">
        <f>'9月'!Z14</f>
        <v>23.77083333333334</v>
      </c>
      <c r="K16" s="26">
        <f>'10月'!Z14</f>
        <v>20.566666666666674</v>
      </c>
      <c r="L16" s="26">
        <f>'11月'!Z14</f>
        <v>13.649999999999999</v>
      </c>
      <c r="M16" s="27">
        <f>'12月'!Z14</f>
        <v>9.8875</v>
      </c>
      <c r="N16" s="6"/>
    </row>
    <row r="17" spans="1:14" ht="18" customHeight="1">
      <c r="A17" s="24">
        <v>13</v>
      </c>
      <c r="B17" s="25">
        <f>'1月'!Z15</f>
        <v>3.599999999999999</v>
      </c>
      <c r="C17" s="26">
        <f>'2月'!Z15</f>
        <v>0.012499999999999992</v>
      </c>
      <c r="D17" s="26">
        <f>'3月'!Z15</f>
        <v>11.424999999999999</v>
      </c>
      <c r="E17" s="26">
        <f>'4月'!Z15</f>
        <v>13.108333333333334</v>
      </c>
      <c r="F17" s="26">
        <f>'5月'!Z15</f>
        <v>13.379166666666665</v>
      </c>
      <c r="G17" s="26">
        <f>'6月'!Z15</f>
        <v>21.775000000000002</v>
      </c>
      <c r="H17" s="26">
        <f>'7月'!Z15</f>
        <v>19.999999999999996</v>
      </c>
      <c r="I17" s="26">
        <f>'8月'!Z15</f>
        <v>25.887500000000003</v>
      </c>
      <c r="J17" s="26">
        <f>'9月'!Z15</f>
        <v>24.5</v>
      </c>
      <c r="K17" s="26">
        <f>'10月'!Z15</f>
        <v>20.258333333333336</v>
      </c>
      <c r="L17" s="26">
        <f>'11月'!Z15</f>
        <v>14.25</v>
      </c>
      <c r="M17" s="27">
        <f>'12月'!Z15</f>
        <v>7.858333333333333</v>
      </c>
      <c r="N17" s="6"/>
    </row>
    <row r="18" spans="1:14" ht="18" customHeight="1">
      <c r="A18" s="24">
        <v>14</v>
      </c>
      <c r="B18" s="25">
        <f>'1月'!Z16</f>
        <v>1.9125000000000003</v>
      </c>
      <c r="C18" s="26">
        <f>'2月'!Z16</f>
        <v>2.4250000000000003</v>
      </c>
      <c r="D18" s="26">
        <f>'3月'!Z16</f>
        <v>6.479166666666665</v>
      </c>
      <c r="E18" s="26">
        <f>'4月'!Z16</f>
        <v>10.945833333333335</v>
      </c>
      <c r="F18" s="26">
        <f>'5月'!Z16</f>
        <v>10.920833333333333</v>
      </c>
      <c r="G18" s="26">
        <f>'6月'!Z16</f>
        <v>17.7875</v>
      </c>
      <c r="H18" s="26">
        <f>'7月'!Z16</f>
        <v>23.150000000000002</v>
      </c>
      <c r="I18" s="26">
        <f>'8月'!Z16</f>
        <v>25.875</v>
      </c>
      <c r="J18" s="26">
        <f>'9月'!Z16</f>
        <v>22.079166666666666</v>
      </c>
      <c r="K18" s="26">
        <f>'10月'!Z16</f>
        <v>19.433333333333334</v>
      </c>
      <c r="L18" s="26">
        <f>'11月'!Z16</f>
        <v>16.104166666666668</v>
      </c>
      <c r="M18" s="27">
        <f>'12月'!Z16</f>
        <v>10.770833333333336</v>
      </c>
      <c r="N18" s="6"/>
    </row>
    <row r="19" spans="1:14" ht="18" customHeight="1">
      <c r="A19" s="24">
        <v>15</v>
      </c>
      <c r="B19" s="25">
        <f>'1月'!Z17</f>
        <v>2.045833333333333</v>
      </c>
      <c r="C19" s="26">
        <f>'2月'!Z17</f>
        <v>4.933333333333333</v>
      </c>
      <c r="D19" s="26">
        <f>'3月'!Z17</f>
        <v>11.4</v>
      </c>
      <c r="E19" s="26">
        <f>'4月'!Z17</f>
        <v>5.0874999999999995</v>
      </c>
      <c r="F19" s="26">
        <f>'5月'!Z17</f>
        <v>10.525000000000002</v>
      </c>
      <c r="G19" s="26">
        <f>'6月'!Z17</f>
        <v>19.929166666666664</v>
      </c>
      <c r="H19" s="26">
        <f>'7月'!Z17</f>
        <v>23.954166666666666</v>
      </c>
      <c r="I19" s="26">
        <f>'8月'!Z17</f>
        <v>28.566666666666666</v>
      </c>
      <c r="J19" s="26">
        <f>'9月'!Z17</f>
        <v>21.845833333333335</v>
      </c>
      <c r="K19" s="26">
        <f>'10月'!Z17</f>
        <v>19.370833333333334</v>
      </c>
      <c r="L19" s="26">
        <f>'11月'!Z17</f>
        <v>9.3625</v>
      </c>
      <c r="M19" s="27">
        <f>'12月'!Z17</f>
        <v>7.500000000000001</v>
      </c>
      <c r="N19" s="6"/>
    </row>
    <row r="20" spans="1:14" ht="18" customHeight="1">
      <c r="A20" s="24">
        <v>16</v>
      </c>
      <c r="B20" s="25">
        <f>'1月'!Z18</f>
        <v>1.575</v>
      </c>
      <c r="C20" s="26">
        <f>'2月'!Z18</f>
        <v>2.2625</v>
      </c>
      <c r="D20" s="26">
        <f>'3月'!Z18</f>
        <v>13.108333333333333</v>
      </c>
      <c r="E20" s="26">
        <f>'4月'!Z18</f>
        <v>4.741666666666666</v>
      </c>
      <c r="F20" s="26">
        <f>'5月'!Z18</f>
        <v>14.274999999999999</v>
      </c>
      <c r="G20" s="26">
        <f>'6月'!Z18</f>
        <v>20.725</v>
      </c>
      <c r="H20" s="26">
        <f>'7月'!Z18</f>
        <v>24.016666666666662</v>
      </c>
      <c r="I20" s="26">
        <f>'8月'!Z18</f>
        <v>29.908333333333335</v>
      </c>
      <c r="J20" s="26">
        <f>'9月'!Z18</f>
        <v>19.94583333333333</v>
      </c>
      <c r="K20" s="26">
        <f>'10月'!Z18</f>
        <v>18.979166666666668</v>
      </c>
      <c r="L20" s="26">
        <f>'11月'!Z18</f>
        <v>7.808333333333333</v>
      </c>
      <c r="M20" s="27">
        <f>'12月'!Z18</f>
        <v>3.995833333333333</v>
      </c>
      <c r="N20" s="6"/>
    </row>
    <row r="21" spans="1:14" ht="18" customHeight="1">
      <c r="A21" s="24">
        <v>17</v>
      </c>
      <c r="B21" s="25">
        <f>'1月'!Z19</f>
        <v>1.7416666666666665</v>
      </c>
      <c r="C21" s="26">
        <f>'2月'!Z19</f>
        <v>1.5458333333333334</v>
      </c>
      <c r="D21" s="26">
        <f>'3月'!Z19</f>
        <v>7.0625</v>
      </c>
      <c r="E21" s="26">
        <f>'4月'!Z19</f>
        <v>4.4375</v>
      </c>
      <c r="F21" s="26">
        <f>'5月'!Z19</f>
        <v>17.654166666666665</v>
      </c>
      <c r="G21" s="26">
        <f>'6月'!Z19</f>
        <v>22.995833333333326</v>
      </c>
      <c r="H21" s="26">
        <f>'7月'!Z19</f>
        <v>25.958333333333332</v>
      </c>
      <c r="I21" s="26">
        <f>'8月'!Z19</f>
        <v>29.104166666666668</v>
      </c>
      <c r="J21" s="26">
        <f>'9月'!Z19</f>
        <v>22.458333333333332</v>
      </c>
      <c r="K21" s="26">
        <f>'10月'!Z19</f>
        <v>19.05833333333333</v>
      </c>
      <c r="L21" s="26">
        <f>'11月'!Z19</f>
        <v>9.254166666666666</v>
      </c>
      <c r="M21" s="27">
        <f>'12月'!Z19</f>
        <v>4.983333333333333</v>
      </c>
      <c r="N21" s="6"/>
    </row>
    <row r="22" spans="1:14" ht="18" customHeight="1">
      <c r="A22" s="24">
        <v>18</v>
      </c>
      <c r="B22" s="25">
        <f>'1月'!Z20</f>
        <v>3.7291666666666674</v>
      </c>
      <c r="C22" s="26">
        <f>'2月'!Z20</f>
        <v>1.5249999999999997</v>
      </c>
      <c r="D22" s="26">
        <f>'3月'!Z20</f>
        <v>5.337500000000001</v>
      </c>
      <c r="E22" s="26">
        <f>'4月'!Z20</f>
        <v>7.966666666666666</v>
      </c>
      <c r="F22" s="26">
        <f>'5月'!Z20</f>
        <v>19.9</v>
      </c>
      <c r="G22" s="26">
        <f>'6月'!Z20</f>
        <v>22.0125</v>
      </c>
      <c r="H22" s="26">
        <f>'7月'!Z20</f>
        <v>27.016666666666666</v>
      </c>
      <c r="I22" s="26">
        <f>'8月'!Z20</f>
        <v>27.245833333333337</v>
      </c>
      <c r="J22" s="26">
        <f>'9月'!Z20</f>
        <v>22.55</v>
      </c>
      <c r="K22" s="26">
        <f>'10月'!Z20</f>
        <v>17.004166666666666</v>
      </c>
      <c r="L22" s="26">
        <f>'11月'!Z20</f>
        <v>10.883333333333333</v>
      </c>
      <c r="M22" s="27">
        <f>'12月'!Z20</f>
        <v>6.6375</v>
      </c>
      <c r="N22" s="6"/>
    </row>
    <row r="23" spans="1:14" ht="18" customHeight="1">
      <c r="A23" s="24">
        <v>19</v>
      </c>
      <c r="B23" s="25">
        <f>'1月'!Z21</f>
        <v>6.2375</v>
      </c>
      <c r="C23" s="26">
        <f>'2月'!Z21</f>
        <v>2.870833333333333</v>
      </c>
      <c r="D23" s="26">
        <f>'3月'!Z21</f>
        <v>5.504166666666666</v>
      </c>
      <c r="E23" s="26">
        <f>'4月'!Z21</f>
        <v>10.083333333333332</v>
      </c>
      <c r="F23" s="26">
        <f>'5月'!Z21</f>
        <v>17.904166666666665</v>
      </c>
      <c r="G23" s="26">
        <f>'6月'!Z21</f>
        <v>21.074999999999996</v>
      </c>
      <c r="H23" s="26">
        <f>'7月'!Z21</f>
        <v>27.541666666666668</v>
      </c>
      <c r="I23" s="26">
        <f>'8月'!Z21</f>
        <v>25.329166666666666</v>
      </c>
      <c r="J23" s="26">
        <f>'9月'!Z21</f>
        <v>23.15833333333333</v>
      </c>
      <c r="K23" s="26">
        <f>'10月'!Z21</f>
        <v>16.416666666666668</v>
      </c>
      <c r="L23" s="26">
        <f>'11月'!Z21</f>
        <v>11.216666666666667</v>
      </c>
      <c r="M23" s="27">
        <f>'12月'!Z21</f>
        <v>5.691666666666666</v>
      </c>
      <c r="N23" s="6"/>
    </row>
    <row r="24" spans="1:14" ht="18" customHeight="1">
      <c r="A24" s="28">
        <v>20</v>
      </c>
      <c r="B24" s="29">
        <f>'1月'!Z22</f>
        <v>10.795833333333334</v>
      </c>
      <c r="C24" s="30">
        <f>'2月'!Z22</f>
        <v>4.304166666666667</v>
      </c>
      <c r="D24" s="30">
        <f>'3月'!Z22</f>
        <v>12.887500000000005</v>
      </c>
      <c r="E24" s="30">
        <f>'4月'!Z22</f>
        <v>11.954166666666671</v>
      </c>
      <c r="F24" s="30">
        <f>'5月'!Z22</f>
        <v>17.72083333333333</v>
      </c>
      <c r="G24" s="30">
        <f>'6月'!Z22</f>
        <v>24.183333333333334</v>
      </c>
      <c r="H24" s="30">
        <f>'7月'!Z22</f>
        <v>28.187500000000004</v>
      </c>
      <c r="I24" s="30">
        <f>'8月'!Z22</f>
        <v>25.07083333333333</v>
      </c>
      <c r="J24" s="30">
        <f>'9月'!Z22</f>
        <v>22.47083333333333</v>
      </c>
      <c r="K24" s="30">
        <f>'10月'!Z22</f>
        <v>17.8625</v>
      </c>
      <c r="L24" s="30">
        <f>'11月'!Z22</f>
        <v>12.77083333333333</v>
      </c>
      <c r="M24" s="31">
        <f>'12月'!Z22</f>
        <v>10.225</v>
      </c>
      <c r="N24" s="6"/>
    </row>
    <row r="25" spans="1:14" ht="18" customHeight="1">
      <c r="A25" s="20">
        <v>21</v>
      </c>
      <c r="B25" s="21">
        <f>'1月'!Z23</f>
        <v>10.724999999999996</v>
      </c>
      <c r="C25" s="22">
        <f>'2月'!Z23</f>
        <v>3.3291666666666675</v>
      </c>
      <c r="D25" s="22">
        <f>'3月'!Z23</f>
        <v>12.133333333333333</v>
      </c>
      <c r="E25" s="22">
        <f>'4月'!Z23</f>
        <v>14.620833333333337</v>
      </c>
      <c r="F25" s="22">
        <f>'5月'!Z23</f>
        <v>19.077272727272728</v>
      </c>
      <c r="G25" s="22">
        <f>'6月'!Z23</f>
        <v>24.09166666666667</v>
      </c>
      <c r="H25" s="22">
        <f>'7月'!Z23</f>
        <v>27.174999999999997</v>
      </c>
      <c r="I25" s="22">
        <f>'8月'!Z23</f>
        <v>25.645833333333332</v>
      </c>
      <c r="J25" s="22">
        <f>'9月'!Z23</f>
        <v>24.620833333333334</v>
      </c>
      <c r="K25" s="22">
        <f>'10月'!Z23</f>
        <v>17.254166666666666</v>
      </c>
      <c r="L25" s="22">
        <f>'11月'!Z23</f>
        <v>13.720833333333333</v>
      </c>
      <c r="M25" s="23">
        <f>'12月'!Z23</f>
        <v>9.854166666666666</v>
      </c>
      <c r="N25" s="6"/>
    </row>
    <row r="26" spans="1:14" ht="18" customHeight="1">
      <c r="A26" s="24">
        <v>22</v>
      </c>
      <c r="B26" s="25">
        <f>'1月'!Z24</f>
        <v>4.041666666666667</v>
      </c>
      <c r="C26" s="26">
        <f>'2月'!Z24</f>
        <v>4.758333333333333</v>
      </c>
      <c r="D26" s="26">
        <f>'3月'!Z24</f>
        <v>5.812499999999999</v>
      </c>
      <c r="E26" s="26">
        <f>'4月'!Z24</f>
        <v>6.354166666666667</v>
      </c>
      <c r="F26" s="26">
        <f>'5月'!Z24</f>
        <v>18.63333333333333</v>
      </c>
      <c r="G26" s="26">
        <f>'6月'!Z24</f>
        <v>23.766666666666666</v>
      </c>
      <c r="H26" s="26">
        <f>'7月'!Z24</f>
        <v>27.062500000000004</v>
      </c>
      <c r="I26" s="26">
        <f>'8月'!Z24</f>
        <v>28.358333333333324</v>
      </c>
      <c r="J26" s="26">
        <f>'9月'!Z24</f>
        <v>23.64166666666667</v>
      </c>
      <c r="K26" s="26">
        <f>'10月'!Z24</f>
        <v>15.758333333333335</v>
      </c>
      <c r="L26" s="26">
        <f>'11月'!Z24</f>
        <v>16.195833333333336</v>
      </c>
      <c r="M26" s="27">
        <f>'12月'!Z24</f>
        <v>12.412500000000001</v>
      </c>
      <c r="N26" s="6"/>
    </row>
    <row r="27" spans="1:14" ht="18" customHeight="1">
      <c r="A27" s="24">
        <v>23</v>
      </c>
      <c r="B27" s="25">
        <f>'1月'!Z25</f>
        <v>4.0874999999999995</v>
      </c>
      <c r="C27" s="26">
        <f>'2月'!Z25</f>
        <v>7.445833333333333</v>
      </c>
      <c r="D27" s="26">
        <f>'3月'!Z25</f>
        <v>7.704166666666667</v>
      </c>
      <c r="E27" s="26">
        <f>'4月'!Z25</f>
        <v>7.258333333333334</v>
      </c>
      <c r="F27" s="26">
        <f>'5月'!Z25</f>
        <v>15.237499999999999</v>
      </c>
      <c r="G27" s="26">
        <f>'6月'!Z25</f>
        <v>20.316666666666663</v>
      </c>
      <c r="H27" s="26">
        <f>'7月'!Z25</f>
        <v>27.599999999999994</v>
      </c>
      <c r="I27" s="26">
        <f>'8月'!Z25</f>
        <v>28.391666666666662</v>
      </c>
      <c r="J27" s="26">
        <f>'9月'!Z25</f>
        <v>17.01666666666667</v>
      </c>
      <c r="K27" s="26">
        <f>'10月'!Z25</f>
        <v>14.408333333333333</v>
      </c>
      <c r="L27" s="26">
        <f>'11月'!Z25</f>
        <v>12.058333333333337</v>
      </c>
      <c r="M27" s="27">
        <f>'12月'!Z25</f>
        <v>9.575000000000001</v>
      </c>
      <c r="N27" s="6"/>
    </row>
    <row r="28" spans="1:14" ht="18" customHeight="1">
      <c r="A28" s="24">
        <v>24</v>
      </c>
      <c r="B28" s="25">
        <f>'1月'!Z26</f>
        <v>4.270833333333333</v>
      </c>
      <c r="C28" s="26">
        <f>'2月'!Z26</f>
        <v>9.779166666666665</v>
      </c>
      <c r="D28" s="26">
        <f>'3月'!Z26</f>
        <v>5.554166666666668</v>
      </c>
      <c r="E28" s="26">
        <f>'4月'!Z26</f>
        <v>6.483333333333333</v>
      </c>
      <c r="F28" s="26">
        <f>'5月'!Z26</f>
        <v>17.3</v>
      </c>
      <c r="G28" s="26">
        <f>'6月'!Z26</f>
        <v>22.287499999999998</v>
      </c>
      <c r="H28" s="26">
        <f>'7月'!Z26</f>
        <v>27.42916666666666</v>
      </c>
      <c r="I28" s="26">
        <f>'8月'!Z26</f>
        <v>28.60416666666666</v>
      </c>
      <c r="J28" s="26">
        <f>'9月'!Z26</f>
        <v>17.241666666666667</v>
      </c>
      <c r="K28" s="26">
        <f>'10月'!Z26</f>
        <v>15.945833333333331</v>
      </c>
      <c r="L28" s="26">
        <f>'11月'!Z26</f>
        <v>7.945833333333334</v>
      </c>
      <c r="M28" s="27">
        <f>'12月'!Z26</f>
        <v>6.895833333333332</v>
      </c>
      <c r="N28" s="6"/>
    </row>
    <row r="29" spans="1:14" ht="18" customHeight="1">
      <c r="A29" s="24">
        <v>25</v>
      </c>
      <c r="B29" s="25">
        <f>'1月'!Z27</f>
        <v>7.154166666666668</v>
      </c>
      <c r="C29" s="26">
        <f>'2月'!Z27</f>
        <v>10.783333333333331</v>
      </c>
      <c r="D29" s="26">
        <f>'3月'!Z27</f>
        <v>4.454166666666667</v>
      </c>
      <c r="E29" s="26">
        <f>'4月'!Z27</f>
        <v>10.162500000000003</v>
      </c>
      <c r="F29" s="26">
        <f>'5月'!Z27</f>
        <v>18.787500000000005</v>
      </c>
      <c r="G29" s="26">
        <f>'6月'!Z27</f>
        <v>23.804166666666664</v>
      </c>
      <c r="H29" s="26">
        <f>'7月'!Z27</f>
        <v>27.037499999999998</v>
      </c>
      <c r="I29" s="26">
        <f>'8月'!Z27</f>
        <v>28.212500000000002</v>
      </c>
      <c r="J29" s="26">
        <f>'9月'!Z27</f>
        <v>14.9375</v>
      </c>
      <c r="K29" s="26">
        <f>'10月'!Z27</f>
        <v>17.562499999999996</v>
      </c>
      <c r="L29" s="26">
        <f>'11月'!Z27</f>
        <v>10.416666666666668</v>
      </c>
      <c r="M29" s="27">
        <f>'12月'!Z27</f>
        <v>4.020833333333333</v>
      </c>
      <c r="N29" s="6"/>
    </row>
    <row r="30" spans="1:14" ht="18" customHeight="1">
      <c r="A30" s="24">
        <v>26</v>
      </c>
      <c r="B30" s="25">
        <f>'1月'!Z28</f>
        <v>4.666666666666667</v>
      </c>
      <c r="C30" s="26">
        <f>'2月'!Z28</f>
        <v>15.445833333333331</v>
      </c>
      <c r="D30" s="26">
        <f>'3月'!Z28</f>
        <v>4.583333333333333</v>
      </c>
      <c r="E30" s="26">
        <f>'4月'!Z28</f>
        <v>10.408333333333335</v>
      </c>
      <c r="F30" s="26">
        <f>'5月'!Z28</f>
        <v>12.854166666666666</v>
      </c>
      <c r="G30" s="26">
        <f>'6月'!Z28</f>
        <v>25.900000000000002</v>
      </c>
      <c r="H30" s="26">
        <f>'7月'!Z28</f>
        <v>25.458333333333332</v>
      </c>
      <c r="I30" s="26">
        <f>'8月'!Z28</f>
        <v>26.425</v>
      </c>
      <c r="J30" s="26">
        <f>'9月'!Z28</f>
        <v>17.391666666666666</v>
      </c>
      <c r="K30" s="26">
        <f>'10月'!Z28</f>
        <v>13.329166666666666</v>
      </c>
      <c r="L30" s="26">
        <f>'11月'!Z28</f>
        <v>13.229166666666666</v>
      </c>
      <c r="M30" s="27">
        <f>'12月'!Z28</f>
        <v>5.470833333333334</v>
      </c>
      <c r="N30" s="6"/>
    </row>
    <row r="31" spans="1:14" ht="18" customHeight="1">
      <c r="A31" s="24">
        <v>27</v>
      </c>
      <c r="B31" s="25">
        <f>'1月'!Z29</f>
        <v>4.533333333333333</v>
      </c>
      <c r="C31" s="26">
        <f>'2月'!Z29</f>
        <v>7.491666666666668</v>
      </c>
      <c r="D31" s="26">
        <f>'3月'!Z29</f>
        <v>4.175</v>
      </c>
      <c r="E31" s="26">
        <f>'4月'!Z29</f>
        <v>9.658333333333333</v>
      </c>
      <c r="F31" s="26">
        <f>'5月'!Z29</f>
        <v>11.708333333333334</v>
      </c>
      <c r="G31" s="26">
        <f>'6月'!Z29</f>
        <v>24.483333333333338</v>
      </c>
      <c r="H31" s="26">
        <f>'7月'!Z29</f>
        <v>27.400000000000002</v>
      </c>
      <c r="I31" s="26">
        <f>'8月'!Z29</f>
        <v>25.5125</v>
      </c>
      <c r="J31" s="26">
        <f>'9月'!Z29</f>
        <v>16.600000000000005</v>
      </c>
      <c r="K31" s="26">
        <f>'10月'!Z29</f>
        <v>9.845833333333337</v>
      </c>
      <c r="L31" s="26">
        <f>'11月'!Z29</f>
        <v>10.137500000000001</v>
      </c>
      <c r="M31" s="27">
        <f>'12月'!Z29</f>
        <v>5.45</v>
      </c>
      <c r="N31" s="6"/>
    </row>
    <row r="32" spans="1:14" ht="18" customHeight="1">
      <c r="A32" s="24">
        <v>28</v>
      </c>
      <c r="B32" s="25">
        <f>'1月'!Z30</f>
        <v>10.941666666666665</v>
      </c>
      <c r="C32" s="26">
        <f>'2月'!Z30</f>
        <v>3.316666666666667</v>
      </c>
      <c r="D32" s="26">
        <f>'3月'!Z30</f>
        <v>2.983333333333333</v>
      </c>
      <c r="E32" s="26">
        <f>'4月'!Z30</f>
        <v>12.779166666666669</v>
      </c>
      <c r="F32" s="26">
        <f>'5月'!Z30</f>
        <v>14.08333333333333</v>
      </c>
      <c r="G32" s="26">
        <f>'6月'!Z30</f>
        <v>25.21666666666667</v>
      </c>
      <c r="H32" s="26">
        <f>'7月'!Z30</f>
        <v>27.84583333333333</v>
      </c>
      <c r="I32" s="26">
        <f>'8月'!Z30</f>
        <v>26.849999999999994</v>
      </c>
      <c r="J32" s="26">
        <f>'9月'!Z30</f>
        <v>19.991666666666667</v>
      </c>
      <c r="K32" s="26">
        <f>'10月'!Z30</f>
        <v>10.170833333333333</v>
      </c>
      <c r="L32" s="26">
        <f>'11月'!Z30</f>
        <v>12.295833333333333</v>
      </c>
      <c r="M32" s="27">
        <f>'12月'!Z30</f>
        <v>7.074999999999999</v>
      </c>
      <c r="N32" s="6"/>
    </row>
    <row r="33" spans="1:14" ht="18" customHeight="1">
      <c r="A33" s="24">
        <v>29</v>
      </c>
      <c r="B33" s="25">
        <f>'1月'!Z31</f>
        <v>5.679166666666666</v>
      </c>
      <c r="C33" s="26"/>
      <c r="D33" s="26">
        <f>'3月'!Z31</f>
        <v>2.920833333333334</v>
      </c>
      <c r="E33" s="26">
        <f>'4月'!Z31</f>
        <v>14.795833333333333</v>
      </c>
      <c r="F33" s="26">
        <f>'5月'!Z31</f>
        <v>12.5875</v>
      </c>
      <c r="G33" s="26">
        <f>'6月'!Z31</f>
        <v>22.283333333333328</v>
      </c>
      <c r="H33" s="26">
        <f>'7月'!Z31</f>
        <v>25.054166666666664</v>
      </c>
      <c r="I33" s="26">
        <f>'8月'!Z31</f>
        <v>26.108333333333334</v>
      </c>
      <c r="J33" s="26">
        <f>'9月'!Z31</f>
        <v>19.5</v>
      </c>
      <c r="K33" s="26">
        <f>'10月'!Z31</f>
        <v>12.866666666666667</v>
      </c>
      <c r="L33" s="26">
        <f>'11月'!Z31</f>
        <v>10.229166666666666</v>
      </c>
      <c r="M33" s="27">
        <f>'12月'!Z31</f>
        <v>6.7875000000000005</v>
      </c>
      <c r="N33" s="6"/>
    </row>
    <row r="34" spans="1:14" ht="18" customHeight="1">
      <c r="A34" s="24">
        <v>30</v>
      </c>
      <c r="B34" s="25">
        <f>'1月'!Z32</f>
        <v>6.962500000000002</v>
      </c>
      <c r="C34" s="26"/>
      <c r="D34" s="26">
        <f>'3月'!Z32</f>
        <v>2.9083333333333337</v>
      </c>
      <c r="E34" s="26">
        <f>'4月'!Z32</f>
        <v>11.470833333333337</v>
      </c>
      <c r="F34" s="26">
        <f>'5月'!Z32</f>
        <v>11.85</v>
      </c>
      <c r="G34" s="26">
        <f>'6月'!Z32</f>
        <v>21.670833333333338</v>
      </c>
      <c r="H34" s="26">
        <f>'7月'!Z32</f>
        <v>23.125</v>
      </c>
      <c r="I34" s="26">
        <f>'8月'!Z32</f>
        <v>26.041666666666668</v>
      </c>
      <c r="J34" s="26">
        <f>'9月'!Z32</f>
        <v>17.45416666666667</v>
      </c>
      <c r="K34" s="26">
        <f>'10月'!Z32</f>
        <v>13.225</v>
      </c>
      <c r="L34" s="26">
        <f>'11月'!Z32</f>
        <v>10.762499999999998</v>
      </c>
      <c r="M34" s="27">
        <f>'12月'!Z32</f>
        <v>3.0916666666666663</v>
      </c>
      <c r="N34" s="6"/>
    </row>
    <row r="35" spans="1:14" ht="18" customHeight="1">
      <c r="A35" s="32">
        <v>31</v>
      </c>
      <c r="B35" s="33">
        <f>'1月'!Z33</f>
        <v>6.741666666666668</v>
      </c>
      <c r="C35" s="34"/>
      <c r="D35" s="34">
        <f>'3月'!Z33</f>
        <v>7.612500000000002</v>
      </c>
      <c r="E35" s="34"/>
      <c r="F35" s="34">
        <f>'5月'!Z33</f>
        <v>13.1875</v>
      </c>
      <c r="G35" s="34"/>
      <c r="H35" s="34">
        <f>'7月'!Z33</f>
        <v>26.63333333333333</v>
      </c>
      <c r="I35" s="34">
        <f>'8月'!Z33</f>
        <v>26.899999999999995</v>
      </c>
      <c r="J35" s="34"/>
      <c r="K35" s="34">
        <f>'10月'!Z33</f>
        <v>15.904166666666667</v>
      </c>
      <c r="L35" s="34"/>
      <c r="M35" s="35">
        <f>'12月'!Z33</f>
        <v>4.416666666666667</v>
      </c>
      <c r="N35" s="6"/>
    </row>
    <row r="36" spans="1:14" ht="18" customHeight="1">
      <c r="A36" s="175" t="s">
        <v>9</v>
      </c>
      <c r="B36" s="176">
        <f>AVERAGE(B5:B35)</f>
        <v>5.048387096774195</v>
      </c>
      <c r="C36" s="177">
        <f>AVERAGE(C5:C35)</f>
        <v>4.396428571428571</v>
      </c>
      <c r="D36" s="177">
        <f aca="true" t="shared" si="0" ref="D36:M36">AVERAGE(D5:D35)</f>
        <v>6.536155913978496</v>
      </c>
      <c r="E36" s="177">
        <f t="shared" si="0"/>
        <v>9.680000000000001</v>
      </c>
      <c r="F36" s="177">
        <f t="shared" si="0"/>
        <v>15.526282991202342</v>
      </c>
      <c r="G36" s="177">
        <f t="shared" si="0"/>
        <v>20.50527777777778</v>
      </c>
      <c r="H36" s="177">
        <f t="shared" si="0"/>
        <v>25.021505376344088</v>
      </c>
      <c r="I36" s="177">
        <f t="shared" si="0"/>
        <v>27.074327956989247</v>
      </c>
      <c r="J36" s="177">
        <f t="shared" si="0"/>
        <v>22.708611111111107</v>
      </c>
      <c r="K36" s="177">
        <f t="shared" si="0"/>
        <v>17.46706989247312</v>
      </c>
      <c r="L36" s="177">
        <f t="shared" si="0"/>
        <v>12.395694444444446</v>
      </c>
      <c r="M36" s="178">
        <f t="shared" si="0"/>
        <v>8.498655913978492</v>
      </c>
      <c r="N36" s="6"/>
    </row>
    <row r="37" spans="1:14" ht="18" customHeight="1">
      <c r="A37" s="36" t="s">
        <v>35</v>
      </c>
      <c r="B37" s="37">
        <f>AVERAGE(B5:B14)</f>
        <v>4.66875</v>
      </c>
      <c r="C37" s="38">
        <f aca="true" t="shared" si="1" ref="C37:M37">AVERAGE(C5:C14)</f>
        <v>3.731666666666667</v>
      </c>
      <c r="D37" s="38">
        <f t="shared" si="1"/>
        <v>5.455833333333333</v>
      </c>
      <c r="E37" s="38">
        <f t="shared" si="1"/>
        <v>9.675416666666667</v>
      </c>
      <c r="F37" s="38">
        <f t="shared" si="1"/>
        <v>16.69291666666667</v>
      </c>
      <c r="G37" s="38">
        <f t="shared" si="1"/>
        <v>17.054166666666667</v>
      </c>
      <c r="H37" s="38">
        <f t="shared" si="1"/>
        <v>23.422083333333337</v>
      </c>
      <c r="I37" s="38">
        <f t="shared" si="1"/>
        <v>27.144166666666667</v>
      </c>
      <c r="J37" s="38">
        <f t="shared" si="1"/>
        <v>26.362083333333334</v>
      </c>
      <c r="K37" s="38">
        <f t="shared" si="1"/>
        <v>19.503749999999997</v>
      </c>
      <c r="L37" s="38">
        <f t="shared" si="1"/>
        <v>13.833333333333334</v>
      </c>
      <c r="M37" s="39">
        <f t="shared" si="1"/>
        <v>10.897083333333333</v>
      </c>
      <c r="N37" s="6"/>
    </row>
    <row r="38" spans="1:14" ht="18" customHeight="1">
      <c r="A38" s="40" t="s">
        <v>36</v>
      </c>
      <c r="B38" s="41">
        <f>AVERAGE(B15:B24)</f>
        <v>4.000833333333334</v>
      </c>
      <c r="C38" s="42">
        <f aca="true" t="shared" si="2" ref="C38:M38">AVERAGE(C15:C24)</f>
        <v>2.3433333333333333</v>
      </c>
      <c r="D38" s="42">
        <f t="shared" si="2"/>
        <v>8.722083333333334</v>
      </c>
      <c r="E38" s="42">
        <f t="shared" si="2"/>
        <v>8.965416666666666</v>
      </c>
      <c r="F38" s="42">
        <f t="shared" si="2"/>
        <v>14.907916666666669</v>
      </c>
      <c r="G38" s="42">
        <f t="shared" si="2"/>
        <v>21.079583333333332</v>
      </c>
      <c r="H38" s="42">
        <f t="shared" si="2"/>
        <v>24.9625</v>
      </c>
      <c r="I38" s="42">
        <f t="shared" si="2"/>
        <v>27.08125</v>
      </c>
      <c r="J38" s="42">
        <f t="shared" si="2"/>
        <v>22.92416666666667</v>
      </c>
      <c r="K38" s="42">
        <f t="shared" si="2"/>
        <v>19.017083333333336</v>
      </c>
      <c r="L38" s="42">
        <f t="shared" si="2"/>
        <v>11.654583333333333</v>
      </c>
      <c r="M38" s="43">
        <f t="shared" si="2"/>
        <v>7.94375</v>
      </c>
      <c r="N38" s="6"/>
    </row>
    <row r="39" spans="1:14" ht="18" customHeight="1">
      <c r="A39" s="44" t="s">
        <v>37</v>
      </c>
      <c r="B39" s="45">
        <f>AVERAGE(B25:B35)</f>
        <v>6.345833333333332</v>
      </c>
      <c r="C39" s="46">
        <f aca="true" t="shared" si="3" ref="C39:M39">AVERAGE(C25:C35)</f>
        <v>7.79375</v>
      </c>
      <c r="D39" s="46">
        <f t="shared" si="3"/>
        <v>5.531060606060606</v>
      </c>
      <c r="E39" s="46">
        <f t="shared" si="3"/>
        <v>10.399166666666668</v>
      </c>
      <c r="F39" s="46">
        <f t="shared" si="3"/>
        <v>15.02785812672176</v>
      </c>
      <c r="G39" s="46">
        <f t="shared" si="3"/>
        <v>23.382083333333334</v>
      </c>
      <c r="H39" s="46">
        <f t="shared" si="3"/>
        <v>26.529166666666665</v>
      </c>
      <c r="I39" s="46">
        <f t="shared" si="3"/>
        <v>27.00454545454545</v>
      </c>
      <c r="J39" s="46">
        <f t="shared" si="3"/>
        <v>18.839583333333337</v>
      </c>
      <c r="K39" s="46">
        <f t="shared" si="3"/>
        <v>14.206439393939393</v>
      </c>
      <c r="L39" s="46">
        <f t="shared" si="3"/>
        <v>11.699166666666668</v>
      </c>
      <c r="M39" s="47">
        <f t="shared" si="3"/>
        <v>6.822727272727272</v>
      </c>
      <c r="N39" s="6"/>
    </row>
    <row r="41" spans="1:13" ht="18" customHeight="1">
      <c r="A41" s="171" t="s">
        <v>38</v>
      </c>
      <c r="B41" s="172">
        <v>4.537500896057348</v>
      </c>
      <c r="C41" s="173">
        <v>4.429226717296113</v>
      </c>
      <c r="D41" s="173">
        <v>6.815475806451611</v>
      </c>
      <c r="E41" s="173">
        <v>11.97903425925926</v>
      </c>
      <c r="F41" s="173">
        <v>16.07158154121864</v>
      </c>
      <c r="G41" s="173">
        <v>19.13666759259259</v>
      </c>
      <c r="H41" s="173">
        <v>22.90294265232975</v>
      </c>
      <c r="I41" s="173">
        <v>24.812900537634405</v>
      </c>
      <c r="J41" s="173">
        <v>21.601480092592592</v>
      </c>
      <c r="K41" s="173">
        <v>16.616767025089608</v>
      </c>
      <c r="L41" s="173">
        <v>11.792525925925924</v>
      </c>
      <c r="M41" s="174">
        <v>7.2079471326164875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52" customWidth="1"/>
    <col min="2" max="13" width="7.25390625" style="52" customWidth="1"/>
    <col min="14" max="16384" width="6.75390625" style="52" customWidth="1"/>
  </cols>
  <sheetData>
    <row r="1" spans="1:14" ht="24.75" customHeight="1">
      <c r="A1" s="48" t="s">
        <v>39</v>
      </c>
      <c r="B1" s="49"/>
      <c r="C1" s="49"/>
      <c r="D1" s="49"/>
      <c r="E1" s="49"/>
      <c r="F1" s="49"/>
      <c r="G1" s="50"/>
      <c r="H1" s="50"/>
      <c r="I1" s="167">
        <f>'1月'!Z1</f>
        <v>2010</v>
      </c>
      <c r="J1" s="166" t="s">
        <v>1</v>
      </c>
      <c r="K1" s="165" t="str">
        <f>("（平成"&amp;TEXT((I1-1988),"0")&amp;"年）")</f>
        <v>（平成22年）</v>
      </c>
      <c r="L1" s="50"/>
      <c r="M1" s="50"/>
      <c r="N1" s="51"/>
    </row>
    <row r="2" spans="1:14" ht="16.5" customHeight="1">
      <c r="A2" s="53" t="s">
        <v>2</v>
      </c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  <c r="N2" s="51"/>
    </row>
    <row r="3" spans="1:14" ht="16.5" customHeight="1">
      <c r="A3" s="57"/>
      <c r="B3" s="58" t="s">
        <v>22</v>
      </c>
      <c r="C3" s="59" t="s">
        <v>23</v>
      </c>
      <c r="D3" s="59" t="s">
        <v>24</v>
      </c>
      <c r="E3" s="59" t="s">
        <v>25</v>
      </c>
      <c r="F3" s="59" t="s">
        <v>26</v>
      </c>
      <c r="G3" s="59" t="s">
        <v>27</v>
      </c>
      <c r="H3" s="59" t="s">
        <v>28</v>
      </c>
      <c r="I3" s="59" t="s">
        <v>29</v>
      </c>
      <c r="J3" s="59" t="s">
        <v>30</v>
      </c>
      <c r="K3" s="59" t="s">
        <v>31</v>
      </c>
      <c r="L3" s="59" t="s">
        <v>32</v>
      </c>
      <c r="M3" s="60" t="s">
        <v>33</v>
      </c>
      <c r="N3" s="51"/>
    </row>
    <row r="4" spans="1:14" ht="16.5" customHeight="1">
      <c r="A4" s="61" t="s">
        <v>34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4"/>
      <c r="N4" s="51"/>
    </row>
    <row r="5" spans="1:14" ht="16.5" customHeight="1">
      <c r="A5" s="65">
        <v>1</v>
      </c>
      <c r="B5" s="66">
        <f>'1月'!AA3</f>
        <v>7</v>
      </c>
      <c r="C5" s="67">
        <f>'2月'!AA3</f>
        <v>8.5</v>
      </c>
      <c r="D5" s="67">
        <f>'3月'!AA3</f>
        <v>9.3</v>
      </c>
      <c r="E5" s="67">
        <f>'4月'!AA3</f>
        <v>19.5</v>
      </c>
      <c r="F5" s="67">
        <f>'5月'!AA3</f>
        <v>19.8</v>
      </c>
      <c r="G5" s="67">
        <f>'6月'!AA3</f>
        <v>17</v>
      </c>
      <c r="H5" s="67">
        <f>'7月'!AA3</f>
        <v>26.3</v>
      </c>
      <c r="I5" s="67">
        <f>'8月'!AA3</f>
        <v>29.9</v>
      </c>
      <c r="J5" s="67">
        <f>'9月'!AA3</f>
        <v>32</v>
      </c>
      <c r="K5" s="67">
        <f>'10月'!AA3</f>
        <v>22.2</v>
      </c>
      <c r="L5" s="67">
        <f>'11月'!AA3</f>
        <v>18.5</v>
      </c>
      <c r="M5" s="68">
        <f>'12月'!AA3</f>
        <v>16.2</v>
      </c>
      <c r="N5" s="51"/>
    </row>
    <row r="6" spans="1:14" ht="16.5" customHeight="1">
      <c r="A6" s="69">
        <v>2</v>
      </c>
      <c r="B6" s="70">
        <f>'1月'!AA4</f>
        <v>9.2</v>
      </c>
      <c r="C6" s="71">
        <f>'2月'!AA4</f>
        <v>5.1</v>
      </c>
      <c r="D6" s="71">
        <f>'3月'!AA4</f>
        <v>4</v>
      </c>
      <c r="E6" s="71">
        <f>'4月'!AA4</f>
        <v>20.2</v>
      </c>
      <c r="F6" s="71">
        <f>'5月'!AA4</f>
        <v>18.2</v>
      </c>
      <c r="G6" s="71">
        <f>'6月'!AA4</f>
        <v>19</v>
      </c>
      <c r="H6" s="71">
        <f>'7月'!AA4</f>
        <v>26.7</v>
      </c>
      <c r="I6" s="71">
        <f>'8月'!AA4</f>
        <v>28.9</v>
      </c>
      <c r="J6" s="71">
        <f>'9月'!AA4</f>
        <v>30.4</v>
      </c>
      <c r="K6" s="71">
        <f>'10月'!AA4</f>
        <v>22.5</v>
      </c>
      <c r="L6" s="71">
        <f>'11月'!AA4</f>
        <v>19.5</v>
      </c>
      <c r="M6" s="72">
        <f>'12月'!AA4</f>
        <v>17.6</v>
      </c>
      <c r="N6" s="51"/>
    </row>
    <row r="7" spans="1:14" ht="16.5" customHeight="1">
      <c r="A7" s="69">
        <v>3</v>
      </c>
      <c r="B7" s="70">
        <f>'1月'!AA5</f>
        <v>8.9</v>
      </c>
      <c r="C7" s="71">
        <f>'2月'!AA5</f>
        <v>5.2</v>
      </c>
      <c r="D7" s="71">
        <f>'3月'!AA5</f>
        <v>10.1</v>
      </c>
      <c r="E7" s="71">
        <f>'4月'!AA5</f>
        <v>10.6</v>
      </c>
      <c r="F7" s="71">
        <f>'5月'!AA5</f>
        <v>22.8</v>
      </c>
      <c r="G7" s="71">
        <f>'6月'!AA5</f>
        <v>22</v>
      </c>
      <c r="H7" s="71">
        <f>'7月'!AA5</f>
        <v>25.4</v>
      </c>
      <c r="I7" s="71">
        <f>'8月'!AA5</f>
        <v>29.4</v>
      </c>
      <c r="J7" s="71">
        <f>'9月'!AA5</f>
        <v>32.7</v>
      </c>
      <c r="K7" s="71">
        <f>'10月'!AA5</f>
        <v>21.9</v>
      </c>
      <c r="L7" s="71">
        <f>'11月'!AA5</f>
        <v>17.9</v>
      </c>
      <c r="M7" s="72">
        <f>'12月'!AA5</f>
        <v>21.3</v>
      </c>
      <c r="N7" s="51"/>
    </row>
    <row r="8" spans="1:14" ht="16.5" customHeight="1">
      <c r="A8" s="69">
        <v>4</v>
      </c>
      <c r="B8" s="70">
        <f>'1月'!AA6</f>
        <v>8.8</v>
      </c>
      <c r="C8" s="71">
        <f>'2月'!AA6</f>
        <v>4.5</v>
      </c>
      <c r="D8" s="71">
        <f>'3月'!AA6</f>
        <v>8</v>
      </c>
      <c r="E8" s="71">
        <f>'4月'!AA6</f>
        <v>8.4</v>
      </c>
      <c r="F8" s="71">
        <f>'5月'!AA6</f>
        <v>26.3</v>
      </c>
      <c r="G8" s="71">
        <f>'6月'!AA6</f>
        <v>22.1</v>
      </c>
      <c r="H8" s="71">
        <f>'7月'!AA6</f>
        <v>26.3</v>
      </c>
      <c r="I8" s="71">
        <f>'8月'!AA6</f>
        <v>30.4</v>
      </c>
      <c r="J8" s="71">
        <f>'9月'!AA6</f>
        <v>31.8</v>
      </c>
      <c r="K8" s="71">
        <f>'10月'!AA6</f>
        <v>23.4</v>
      </c>
      <c r="L8" s="71">
        <f>'11月'!AA6</f>
        <v>14.4</v>
      </c>
      <c r="M8" s="72">
        <f>'12月'!AA6</f>
        <v>15.5</v>
      </c>
      <c r="N8" s="51"/>
    </row>
    <row r="9" spans="1:14" ht="16.5" customHeight="1">
      <c r="A9" s="69">
        <v>5</v>
      </c>
      <c r="B9" s="70">
        <f>'1月'!AA7</f>
        <v>12.3</v>
      </c>
      <c r="C9" s="71">
        <f>'2月'!AA7</f>
        <v>8.6</v>
      </c>
      <c r="D9" s="71">
        <f>'3月'!AA7</f>
        <v>16.9</v>
      </c>
      <c r="E9" s="71">
        <f>'4月'!AA7</f>
        <v>10.9</v>
      </c>
      <c r="F9" s="71">
        <f>'5月'!AA7</f>
        <v>23.3</v>
      </c>
      <c r="G9" s="71">
        <f>'6月'!AA7</f>
        <v>19.2</v>
      </c>
      <c r="H9" s="71">
        <f>'7月'!AA7</f>
        <v>24.5</v>
      </c>
      <c r="I9" s="71">
        <f>'8月'!AA7</f>
        <v>32.1</v>
      </c>
      <c r="J9" s="71">
        <f>'9月'!AA7</f>
        <v>30</v>
      </c>
      <c r="K9" s="71">
        <f>'10月'!AA7</f>
        <v>24.8</v>
      </c>
      <c r="L9" s="71">
        <f>'11月'!AA7</f>
        <v>17.1</v>
      </c>
      <c r="M9" s="72">
        <f>'12月'!AA7</f>
        <v>16</v>
      </c>
      <c r="N9" s="51"/>
    </row>
    <row r="10" spans="1:14" ht="16.5" customHeight="1">
      <c r="A10" s="69">
        <v>6</v>
      </c>
      <c r="B10" s="70">
        <f>'1月'!AA8</f>
        <v>9.2</v>
      </c>
      <c r="C10" s="71">
        <f>'2月'!AA8</f>
        <v>3.3</v>
      </c>
      <c r="D10" s="71">
        <f>'3月'!AA8</f>
        <v>13.2</v>
      </c>
      <c r="E10" s="71">
        <f>'4月'!AA8</f>
        <v>18.8</v>
      </c>
      <c r="F10" s="71">
        <f>'5月'!AA8</f>
        <v>22.1</v>
      </c>
      <c r="G10" s="71">
        <f>'6月'!AA8</f>
        <v>19.7</v>
      </c>
      <c r="H10" s="71">
        <f>'7月'!AA8</f>
        <v>26.3</v>
      </c>
      <c r="I10" s="71">
        <f>'8月'!AA8</f>
        <v>30.5</v>
      </c>
      <c r="J10" s="71">
        <f>'9月'!AA8</f>
        <v>31.8</v>
      </c>
      <c r="K10" s="71">
        <f>'10月'!AA8</f>
        <v>23.3</v>
      </c>
      <c r="L10" s="71">
        <f>'11月'!AA8</f>
        <v>19.2</v>
      </c>
      <c r="M10" s="72">
        <f>'12月'!AA8</f>
        <v>17.6</v>
      </c>
      <c r="N10" s="51"/>
    </row>
    <row r="11" spans="1:14" ht="16.5" customHeight="1">
      <c r="A11" s="69">
        <v>7</v>
      </c>
      <c r="B11" s="70">
        <f>'1月'!AA9</f>
        <v>8.4</v>
      </c>
      <c r="C11" s="71">
        <f>'2月'!AA9</f>
        <v>9.1</v>
      </c>
      <c r="D11" s="71">
        <f>'3月'!AA9</f>
        <v>6.8</v>
      </c>
      <c r="E11" s="71">
        <f>'4月'!AA9</f>
        <v>14.2</v>
      </c>
      <c r="F11" s="71">
        <f>'5月'!AA9</f>
        <v>21.7</v>
      </c>
      <c r="G11" s="71">
        <f>'6月'!AA9</f>
        <v>24.2</v>
      </c>
      <c r="H11" s="71">
        <f>'7月'!AA9</f>
        <v>25.4</v>
      </c>
      <c r="I11" s="71">
        <f>'8月'!AA9</f>
        <v>30.9</v>
      </c>
      <c r="J11" s="71">
        <f>'9月'!AA9</f>
        <v>35.4</v>
      </c>
      <c r="K11" s="71">
        <f>'10月'!AA9</f>
        <v>22.8</v>
      </c>
      <c r="L11" s="71">
        <f>'11月'!AA9</f>
        <v>19.6</v>
      </c>
      <c r="M11" s="72">
        <f>'12月'!AA9</f>
        <v>15.4</v>
      </c>
      <c r="N11" s="51"/>
    </row>
    <row r="12" spans="1:14" ht="16.5" customHeight="1">
      <c r="A12" s="69">
        <v>8</v>
      </c>
      <c r="B12" s="70">
        <f>'1月'!AA10</f>
        <v>11</v>
      </c>
      <c r="C12" s="71">
        <f>'2月'!AA10</f>
        <v>8.7</v>
      </c>
      <c r="D12" s="71">
        <f>'3月'!AA10</f>
        <v>6</v>
      </c>
      <c r="E12" s="71">
        <f>'4月'!AA10</f>
        <v>8.3</v>
      </c>
      <c r="F12" s="71">
        <f>'5月'!AA10</f>
        <v>18.7</v>
      </c>
      <c r="G12" s="71">
        <f>'6月'!AA10</f>
        <v>20.1</v>
      </c>
      <c r="H12" s="71">
        <f>'7月'!AA10</f>
        <v>28.9</v>
      </c>
      <c r="I12" s="71">
        <f>'8月'!AA10</f>
        <v>30.5</v>
      </c>
      <c r="J12" s="71">
        <f>'9月'!AA10</f>
        <v>25.7</v>
      </c>
      <c r="K12" s="71">
        <f>'10月'!AA10</f>
        <v>22.2</v>
      </c>
      <c r="L12" s="71">
        <f>'11月'!AA10</f>
        <v>19.3</v>
      </c>
      <c r="M12" s="72">
        <f>'12月'!AA10</f>
        <v>11.4</v>
      </c>
      <c r="N12" s="51"/>
    </row>
    <row r="13" spans="1:14" ht="16.5" customHeight="1">
      <c r="A13" s="69">
        <v>9</v>
      </c>
      <c r="B13" s="70">
        <f>'1月'!AA11</f>
        <v>10.5</v>
      </c>
      <c r="C13" s="71">
        <f>'2月'!AA11</f>
        <v>20.3</v>
      </c>
      <c r="D13" s="71">
        <f>'3月'!AA11</f>
        <v>3.8</v>
      </c>
      <c r="E13" s="71">
        <f>'4月'!AA11</f>
        <v>10.9</v>
      </c>
      <c r="F13" s="71">
        <f>'5月'!AA11</f>
        <v>23.8</v>
      </c>
      <c r="G13" s="71">
        <f>'6月'!AA11</f>
        <v>20.4</v>
      </c>
      <c r="H13" s="71">
        <f>'7月'!AA11</f>
        <v>25.4</v>
      </c>
      <c r="I13" s="71">
        <f>'8月'!AA11</f>
        <v>29.8</v>
      </c>
      <c r="J13" s="71">
        <f>'9月'!AA11</f>
        <v>25.7</v>
      </c>
      <c r="K13" s="71">
        <f>'10月'!AA11</f>
        <v>21.2</v>
      </c>
      <c r="L13" s="71">
        <f>'11月'!AA11</f>
        <v>21.4</v>
      </c>
      <c r="M13" s="72">
        <f>'12月'!AA11</f>
        <v>9.9</v>
      </c>
      <c r="N13" s="51"/>
    </row>
    <row r="14" spans="1:14" ht="16.5" customHeight="1">
      <c r="A14" s="73">
        <v>10</v>
      </c>
      <c r="B14" s="74">
        <f>'1月'!AA12</f>
        <v>10.9</v>
      </c>
      <c r="C14" s="75">
        <f>'2月'!AA12</f>
        <v>8.4</v>
      </c>
      <c r="D14" s="75">
        <f>'3月'!AA12</f>
        <v>8.8</v>
      </c>
      <c r="E14" s="75">
        <f>'4月'!AA12</f>
        <v>17.2</v>
      </c>
      <c r="F14" s="75">
        <f>'5月'!AA12</f>
        <v>19.9</v>
      </c>
      <c r="G14" s="75">
        <f>'6月'!AA12</f>
        <v>22.5</v>
      </c>
      <c r="H14" s="75">
        <f>'7月'!AA12</f>
        <v>31.4</v>
      </c>
      <c r="I14" s="75">
        <f>'8月'!AA12</f>
        <v>29.4</v>
      </c>
      <c r="J14" s="75">
        <f>'9月'!AA12</f>
        <v>26.3</v>
      </c>
      <c r="K14" s="75">
        <f>'10月'!AA12</f>
        <v>24.8</v>
      </c>
      <c r="L14" s="75">
        <f>'11月'!AA12</f>
        <v>18.4</v>
      </c>
      <c r="M14" s="76">
        <f>'12月'!AA12</f>
        <v>11.5</v>
      </c>
      <c r="N14" s="51"/>
    </row>
    <row r="15" spans="1:14" ht="16.5" customHeight="1">
      <c r="A15" s="65">
        <v>11</v>
      </c>
      <c r="B15" s="66">
        <f>'1月'!AA13</f>
        <v>6.2</v>
      </c>
      <c r="C15" s="67">
        <f>'2月'!AA13</f>
        <v>4</v>
      </c>
      <c r="D15" s="67">
        <f>'3月'!AA13</f>
        <v>12.6</v>
      </c>
      <c r="E15" s="67">
        <f>'4月'!AA13</f>
        <v>20</v>
      </c>
      <c r="F15" s="67">
        <f>'5月'!AA13</f>
        <v>14.6</v>
      </c>
      <c r="G15" s="67">
        <f>'6月'!AA13</f>
        <v>21.5</v>
      </c>
      <c r="H15" s="67">
        <f>'7月'!AA13</f>
        <v>26.4</v>
      </c>
      <c r="I15" s="67">
        <f>'8月'!AA13</f>
        <v>29.6</v>
      </c>
      <c r="J15" s="67">
        <f>'9月'!AA13</f>
        <v>32.1</v>
      </c>
      <c r="K15" s="67">
        <f>'10月'!AA13</f>
        <v>26.6</v>
      </c>
      <c r="L15" s="67">
        <f>'11月'!AA13</f>
        <v>17.7</v>
      </c>
      <c r="M15" s="68">
        <f>'12月'!AA13</f>
        <v>15.5</v>
      </c>
      <c r="N15" s="51"/>
    </row>
    <row r="16" spans="1:14" ht="16.5" customHeight="1">
      <c r="A16" s="69">
        <v>12</v>
      </c>
      <c r="B16" s="70">
        <f>'1月'!AA14</f>
        <v>7</v>
      </c>
      <c r="C16" s="71">
        <f>'2月'!AA14</f>
        <v>3.1</v>
      </c>
      <c r="D16" s="71">
        <f>'3月'!AA14</f>
        <v>12.4</v>
      </c>
      <c r="E16" s="71">
        <f>'4月'!AA14</f>
        <v>10.8</v>
      </c>
      <c r="F16" s="71">
        <f>'5月'!AA14</f>
        <v>17.6</v>
      </c>
      <c r="G16" s="71">
        <f>'6月'!AA14</f>
        <v>25.5</v>
      </c>
      <c r="H16" s="71">
        <f>'7月'!AA14</f>
        <v>29.6</v>
      </c>
      <c r="I16" s="71">
        <f>'8月'!AA14</f>
        <v>31.9</v>
      </c>
      <c r="J16" s="71">
        <f>'9月'!AA14</f>
        <v>26.6</v>
      </c>
      <c r="K16" s="71">
        <f>'10月'!AA14</f>
        <v>23.7</v>
      </c>
      <c r="L16" s="71">
        <f>'11月'!AA14</f>
        <v>18.4</v>
      </c>
      <c r="M16" s="72">
        <f>'12月'!AA14</f>
        <v>13.5</v>
      </c>
      <c r="N16" s="51"/>
    </row>
    <row r="17" spans="1:14" ht="16.5" customHeight="1">
      <c r="A17" s="69">
        <v>13</v>
      </c>
      <c r="B17" s="70">
        <f>'1月'!AA15</f>
        <v>7.9</v>
      </c>
      <c r="C17" s="71">
        <f>'2月'!AA15</f>
        <v>1.1</v>
      </c>
      <c r="D17" s="71">
        <f>'3月'!AA15</f>
        <v>20.8</v>
      </c>
      <c r="E17" s="71">
        <f>'4月'!AA15</f>
        <v>18</v>
      </c>
      <c r="F17" s="71">
        <f>'5月'!AA15</f>
        <v>19</v>
      </c>
      <c r="G17" s="71">
        <f>'6月'!AA15</f>
        <v>26.4</v>
      </c>
      <c r="H17" s="71">
        <f>'7月'!AA15</f>
        <v>22.4</v>
      </c>
      <c r="I17" s="71">
        <f>'8月'!AA15</f>
        <v>29</v>
      </c>
      <c r="J17" s="71">
        <f>'9月'!AA15</f>
        <v>31.1</v>
      </c>
      <c r="K17" s="71">
        <f>'10月'!AA15</f>
        <v>23.7</v>
      </c>
      <c r="L17" s="71">
        <f>'11月'!AA15</f>
        <v>17.5</v>
      </c>
      <c r="M17" s="72">
        <f>'12月'!AA15</f>
        <v>9.8</v>
      </c>
      <c r="N17" s="51"/>
    </row>
    <row r="18" spans="1:14" ht="16.5" customHeight="1">
      <c r="A18" s="69">
        <v>14</v>
      </c>
      <c r="B18" s="70">
        <f>'1月'!AA16</f>
        <v>5.9</v>
      </c>
      <c r="C18" s="71">
        <f>'2月'!AA16</f>
        <v>6</v>
      </c>
      <c r="D18" s="71">
        <f>'3月'!AA16</f>
        <v>9.9</v>
      </c>
      <c r="E18" s="71">
        <f>'4月'!AA16</f>
        <v>14.9</v>
      </c>
      <c r="F18" s="71">
        <f>'5月'!AA16</f>
        <v>14.4</v>
      </c>
      <c r="G18" s="71">
        <f>'6月'!AA16</f>
        <v>20.7</v>
      </c>
      <c r="H18" s="71">
        <f>'7月'!AA16</f>
        <v>29</v>
      </c>
      <c r="I18" s="71">
        <f>'8月'!AA16</f>
        <v>30.2</v>
      </c>
      <c r="J18" s="71">
        <f>'9月'!AA16</f>
        <v>25.5</v>
      </c>
      <c r="K18" s="71">
        <f>'10月'!AA16</f>
        <v>21.3</v>
      </c>
      <c r="L18" s="71">
        <f>'11月'!AA16</f>
        <v>20.5</v>
      </c>
      <c r="M18" s="72">
        <f>'12月'!AA16</f>
        <v>12.5</v>
      </c>
      <c r="N18" s="51"/>
    </row>
    <row r="19" spans="1:14" ht="16.5" customHeight="1">
      <c r="A19" s="69">
        <v>15</v>
      </c>
      <c r="B19" s="70">
        <f>'1月'!AA17</f>
        <v>7.4</v>
      </c>
      <c r="C19" s="71">
        <f>'2月'!AA17</f>
        <v>8.2</v>
      </c>
      <c r="D19" s="71">
        <f>'3月'!AA17</f>
        <v>15.9</v>
      </c>
      <c r="E19" s="71">
        <f>'4月'!AA17</f>
        <v>9.8</v>
      </c>
      <c r="F19" s="71">
        <f>'5月'!AA17</f>
        <v>13.2</v>
      </c>
      <c r="G19" s="71">
        <f>'6月'!AA17</f>
        <v>22.8</v>
      </c>
      <c r="H19" s="71">
        <f>'7月'!AA17</f>
        <v>29.4</v>
      </c>
      <c r="I19" s="71">
        <f>'8月'!AA17</f>
        <v>32.6</v>
      </c>
      <c r="J19" s="71">
        <f>'9月'!AA17</f>
        <v>24.8</v>
      </c>
      <c r="K19" s="71">
        <f>'10月'!AA17</f>
        <v>22.8</v>
      </c>
      <c r="L19" s="71">
        <f>'11月'!AA17</f>
        <v>13.1</v>
      </c>
      <c r="M19" s="72">
        <f>'12月'!AA17</f>
        <v>11.7</v>
      </c>
      <c r="N19" s="51"/>
    </row>
    <row r="20" spans="1:14" ht="16.5" customHeight="1">
      <c r="A20" s="69">
        <v>16</v>
      </c>
      <c r="B20" s="70">
        <f>'1月'!AA18</f>
        <v>5.6</v>
      </c>
      <c r="C20" s="71">
        <f>'2月'!AA18</f>
        <v>4.3</v>
      </c>
      <c r="D20" s="71">
        <f>'3月'!AA18</f>
        <v>19.1</v>
      </c>
      <c r="E20" s="71">
        <f>'4月'!AA18</f>
        <v>6.2</v>
      </c>
      <c r="F20" s="71">
        <f>'5月'!AA18</f>
        <v>18.1</v>
      </c>
      <c r="G20" s="71">
        <f>'6月'!AA18</f>
        <v>27.8</v>
      </c>
      <c r="H20" s="71">
        <f>'7月'!AA18</f>
        <v>28.3</v>
      </c>
      <c r="I20" s="71">
        <f>'8月'!AA18</f>
        <v>34.5</v>
      </c>
      <c r="J20" s="71">
        <f>'9月'!AA18</f>
        <v>21.7</v>
      </c>
      <c r="K20" s="71">
        <f>'10月'!AA18</f>
        <v>23</v>
      </c>
      <c r="L20" s="71">
        <f>'11月'!AA18</f>
        <v>12.8</v>
      </c>
      <c r="M20" s="72">
        <f>'12月'!AA18</f>
        <v>5.1</v>
      </c>
      <c r="N20" s="51"/>
    </row>
    <row r="21" spans="1:14" ht="16.5" customHeight="1">
      <c r="A21" s="69">
        <v>17</v>
      </c>
      <c r="B21" s="70">
        <f>'1月'!AA19</f>
        <v>6</v>
      </c>
      <c r="C21" s="71">
        <f>'2月'!AA19</f>
        <v>3.3</v>
      </c>
      <c r="D21" s="71">
        <f>'3月'!AA19</f>
        <v>10.2</v>
      </c>
      <c r="E21" s="71">
        <f>'4月'!AA19</f>
        <v>8.4</v>
      </c>
      <c r="F21" s="71">
        <f>'5月'!AA19</f>
        <v>21.9</v>
      </c>
      <c r="G21" s="71">
        <f>'6月'!AA19</f>
        <v>27.7</v>
      </c>
      <c r="H21" s="71">
        <f>'7月'!AA19</f>
        <v>29.4</v>
      </c>
      <c r="I21" s="71">
        <f>'8月'!AA19</f>
        <v>33.4</v>
      </c>
      <c r="J21" s="71">
        <f>'9月'!AA19</f>
        <v>26.9</v>
      </c>
      <c r="K21" s="71">
        <f>'10月'!AA19</f>
        <v>24</v>
      </c>
      <c r="L21" s="71">
        <f>'11月'!AA19</f>
        <v>10.3</v>
      </c>
      <c r="M21" s="72">
        <f>'12月'!AA19</f>
        <v>8.5</v>
      </c>
      <c r="N21" s="51"/>
    </row>
    <row r="22" spans="1:14" ht="16.5" customHeight="1">
      <c r="A22" s="69">
        <v>18</v>
      </c>
      <c r="B22" s="70">
        <f>'1月'!AA20</f>
        <v>7.7</v>
      </c>
      <c r="C22" s="71">
        <f>'2月'!AA20</f>
        <v>4.9</v>
      </c>
      <c r="D22" s="71">
        <f>'3月'!AA20</f>
        <v>8</v>
      </c>
      <c r="E22" s="71">
        <f>'4月'!AA20</f>
        <v>12.2</v>
      </c>
      <c r="F22" s="71">
        <f>'5月'!AA20</f>
        <v>24.5</v>
      </c>
      <c r="G22" s="71">
        <f>'6月'!AA20</f>
        <v>25.8</v>
      </c>
      <c r="H22" s="71">
        <f>'7月'!AA20</f>
        <v>30.6</v>
      </c>
      <c r="I22" s="71">
        <f>'8月'!AA20</f>
        <v>30.7</v>
      </c>
      <c r="J22" s="71">
        <f>'9月'!AA20</f>
        <v>26.8</v>
      </c>
      <c r="K22" s="71">
        <f>'10月'!AA20</f>
        <v>20.8</v>
      </c>
      <c r="L22" s="71">
        <f>'11月'!AA20</f>
        <v>14.4</v>
      </c>
      <c r="M22" s="72">
        <f>'12月'!AA20</f>
        <v>13</v>
      </c>
      <c r="N22" s="51"/>
    </row>
    <row r="23" spans="1:14" ht="16.5" customHeight="1">
      <c r="A23" s="69">
        <v>19</v>
      </c>
      <c r="B23" s="70">
        <f>'1月'!AA21</f>
        <v>10.6</v>
      </c>
      <c r="C23" s="71">
        <f>'2月'!AA21</f>
        <v>7.1</v>
      </c>
      <c r="D23" s="71">
        <f>'3月'!AA21</f>
        <v>8.2</v>
      </c>
      <c r="E23" s="71">
        <f>'4月'!AA21</f>
        <v>12.7</v>
      </c>
      <c r="F23" s="71">
        <f>'5月'!AA21</f>
        <v>21.6</v>
      </c>
      <c r="G23" s="71">
        <f>'6月'!AA21</f>
        <v>24.2</v>
      </c>
      <c r="H23" s="71">
        <f>'7月'!AA21</f>
        <v>32.5</v>
      </c>
      <c r="I23" s="71">
        <f>'8月'!AA21</f>
        <v>27.7</v>
      </c>
      <c r="J23" s="71">
        <f>'9月'!AA21</f>
        <v>29.3</v>
      </c>
      <c r="K23" s="71">
        <f>'10月'!AA21</f>
        <v>18.6</v>
      </c>
      <c r="L23" s="71">
        <f>'11月'!AA21</f>
        <v>14.7</v>
      </c>
      <c r="M23" s="72">
        <f>'12月'!AA21</f>
        <v>9.3</v>
      </c>
      <c r="N23" s="51"/>
    </row>
    <row r="24" spans="1:14" ht="16.5" customHeight="1">
      <c r="A24" s="73">
        <v>20</v>
      </c>
      <c r="B24" s="74">
        <f>'1月'!AA22</f>
        <v>15.8</v>
      </c>
      <c r="C24" s="75">
        <f>'2月'!AA22</f>
        <v>9.8</v>
      </c>
      <c r="D24" s="75">
        <f>'3月'!AA22</f>
        <v>19.5</v>
      </c>
      <c r="E24" s="75">
        <f>'4月'!AA22</f>
        <v>18</v>
      </c>
      <c r="F24" s="75">
        <f>'5月'!AA22</f>
        <v>18.4</v>
      </c>
      <c r="G24" s="75">
        <f>'6月'!AA22</f>
        <v>28.5</v>
      </c>
      <c r="H24" s="75">
        <f>'7月'!AA22</f>
        <v>32.4</v>
      </c>
      <c r="I24" s="75">
        <f>'8月'!AA22</f>
        <v>27.2</v>
      </c>
      <c r="J24" s="75">
        <f>'9月'!AA22</f>
        <v>24.7</v>
      </c>
      <c r="K24" s="75">
        <f>'10月'!AA22</f>
        <v>20.3</v>
      </c>
      <c r="L24" s="75">
        <f>'11月'!AA22</f>
        <v>16.8</v>
      </c>
      <c r="M24" s="76">
        <f>'12月'!AA22</f>
        <v>16.7</v>
      </c>
      <c r="N24" s="51"/>
    </row>
    <row r="25" spans="1:14" ht="16.5" customHeight="1">
      <c r="A25" s="65">
        <v>21</v>
      </c>
      <c r="B25" s="66">
        <f>'1月'!AA23</f>
        <v>16.2</v>
      </c>
      <c r="C25" s="67">
        <f>'2月'!AA23</f>
        <v>7.2</v>
      </c>
      <c r="D25" s="67">
        <f>'3月'!AA23</f>
        <v>18.4</v>
      </c>
      <c r="E25" s="67">
        <f>'4月'!AA23</f>
        <v>19.5</v>
      </c>
      <c r="F25" s="67">
        <f>'5月'!AA23</f>
        <v>25.2</v>
      </c>
      <c r="G25" s="67">
        <f>'6月'!AA23</f>
        <v>26.6</v>
      </c>
      <c r="H25" s="67">
        <f>'7月'!AA23</f>
        <v>31.1</v>
      </c>
      <c r="I25" s="67">
        <f>'8月'!AA23</f>
        <v>28.7</v>
      </c>
      <c r="J25" s="67">
        <f>'9月'!AA23</f>
        <v>31.7</v>
      </c>
      <c r="K25" s="67">
        <f>'10月'!AA23</f>
        <v>18.7</v>
      </c>
      <c r="L25" s="67">
        <f>'11月'!AA23</f>
        <v>16.8</v>
      </c>
      <c r="M25" s="68">
        <f>'12月'!AA23</f>
        <v>14.6</v>
      </c>
      <c r="N25" s="51"/>
    </row>
    <row r="26" spans="1:14" ht="16.5" customHeight="1">
      <c r="A26" s="69">
        <v>22</v>
      </c>
      <c r="B26" s="70">
        <f>'1月'!AA24</f>
        <v>8</v>
      </c>
      <c r="C26" s="71">
        <f>'2月'!AA24</f>
        <v>6.6</v>
      </c>
      <c r="D26" s="71">
        <f>'3月'!AA24</f>
        <v>9.5</v>
      </c>
      <c r="E26" s="71">
        <f>'4月'!AA24</f>
        <v>10.7</v>
      </c>
      <c r="F26" s="71">
        <f>'5月'!AA24</f>
        <v>22.3</v>
      </c>
      <c r="G26" s="71">
        <f>'6月'!AA24</f>
        <v>28.5</v>
      </c>
      <c r="H26" s="71">
        <f>'7月'!AA24</f>
        <v>31.3</v>
      </c>
      <c r="I26" s="71">
        <f>'8月'!AA24</f>
        <v>34.7</v>
      </c>
      <c r="J26" s="71">
        <f>'9月'!AA24</f>
        <v>29.3</v>
      </c>
      <c r="K26" s="71">
        <f>'10月'!AA24</f>
        <v>18.2</v>
      </c>
      <c r="L26" s="71">
        <f>'11月'!AA24</f>
        <v>18.8</v>
      </c>
      <c r="M26" s="72">
        <f>'12月'!AA24</f>
        <v>15.9</v>
      </c>
      <c r="N26" s="51"/>
    </row>
    <row r="27" spans="1:14" ht="16.5" customHeight="1">
      <c r="A27" s="69">
        <v>23</v>
      </c>
      <c r="B27" s="70">
        <f>'1月'!AA25</f>
        <v>7.6</v>
      </c>
      <c r="C27" s="71">
        <f>'2月'!AA25</f>
        <v>13</v>
      </c>
      <c r="D27" s="71">
        <f>'3月'!AA25</f>
        <v>8.9</v>
      </c>
      <c r="E27" s="71">
        <f>'4月'!AA25</f>
        <v>8.9</v>
      </c>
      <c r="F27" s="71">
        <f>'5月'!AA25</f>
        <v>17.1</v>
      </c>
      <c r="G27" s="71">
        <f>'6月'!AA25</f>
        <v>22.3</v>
      </c>
      <c r="H27" s="71">
        <f>'7月'!AA25</f>
        <v>32</v>
      </c>
      <c r="I27" s="71">
        <f>'8月'!AA25</f>
        <v>31.5</v>
      </c>
      <c r="J27" s="71">
        <f>'9月'!AA25</f>
        <v>20.4</v>
      </c>
      <c r="K27" s="71">
        <f>'10月'!AA25</f>
        <v>18.4</v>
      </c>
      <c r="L27" s="71">
        <f>'11月'!AA25</f>
        <v>15.4</v>
      </c>
      <c r="M27" s="72">
        <f>'12月'!AA25</f>
        <v>14.3</v>
      </c>
      <c r="N27" s="51"/>
    </row>
    <row r="28" spans="1:14" ht="16.5" customHeight="1">
      <c r="A28" s="69">
        <v>24</v>
      </c>
      <c r="B28" s="70">
        <f>'1月'!AA26</f>
        <v>8.8</v>
      </c>
      <c r="C28" s="71">
        <f>'2月'!AA26</f>
        <v>14.1</v>
      </c>
      <c r="D28" s="71">
        <f>'3月'!AA26</f>
        <v>8.9</v>
      </c>
      <c r="E28" s="71">
        <f>'4月'!AA26</f>
        <v>9.5</v>
      </c>
      <c r="F28" s="71">
        <f>'5月'!AA26</f>
        <v>19.6</v>
      </c>
      <c r="G28" s="71">
        <f>'6月'!AA26</f>
        <v>27.6</v>
      </c>
      <c r="H28" s="71">
        <f>'7月'!AA26</f>
        <v>31.8</v>
      </c>
      <c r="I28" s="71">
        <f>'8月'!AA26</f>
        <v>32.8</v>
      </c>
      <c r="J28" s="71">
        <f>'9月'!AA26</f>
        <v>18.7</v>
      </c>
      <c r="K28" s="71">
        <f>'10月'!AA26</f>
        <v>20.3</v>
      </c>
      <c r="L28" s="71">
        <f>'11月'!AA26</f>
        <v>11.6</v>
      </c>
      <c r="M28" s="72">
        <f>'12月'!AA26</f>
        <v>12.2</v>
      </c>
      <c r="N28" s="51"/>
    </row>
    <row r="29" spans="1:14" ht="16.5" customHeight="1">
      <c r="A29" s="69">
        <v>25</v>
      </c>
      <c r="B29" s="70">
        <f>'1月'!AA27</f>
        <v>10.7</v>
      </c>
      <c r="C29" s="71">
        <f>'2月'!AA27</f>
        <v>16.4</v>
      </c>
      <c r="D29" s="71">
        <f>'3月'!AA27</f>
        <v>6.7</v>
      </c>
      <c r="E29" s="71">
        <f>'4月'!AA27</f>
        <v>14.5</v>
      </c>
      <c r="F29" s="71">
        <f>'5月'!AA27</f>
        <v>21.9</v>
      </c>
      <c r="G29" s="71">
        <f>'6月'!AA27</f>
        <v>28</v>
      </c>
      <c r="H29" s="71">
        <f>'7月'!AA27</f>
        <v>31.9</v>
      </c>
      <c r="I29" s="71">
        <f>'8月'!AA27</f>
        <v>32.6</v>
      </c>
      <c r="J29" s="71">
        <f>'9月'!AA27</f>
        <v>17.5</v>
      </c>
      <c r="K29" s="71">
        <f>'10月'!AA27</f>
        <v>19.7</v>
      </c>
      <c r="L29" s="71">
        <f>'11月'!AA27</f>
        <v>13.7</v>
      </c>
      <c r="M29" s="72">
        <f>'12月'!AA27</f>
        <v>8.3</v>
      </c>
      <c r="N29" s="51"/>
    </row>
    <row r="30" spans="1:14" ht="16.5" customHeight="1">
      <c r="A30" s="69">
        <v>26</v>
      </c>
      <c r="B30" s="70">
        <f>'1月'!AA28</f>
        <v>9.1</v>
      </c>
      <c r="C30" s="71">
        <f>'2月'!AA28</f>
        <v>17.9</v>
      </c>
      <c r="D30" s="71">
        <f>'3月'!AA28</f>
        <v>7.5</v>
      </c>
      <c r="E30" s="71">
        <f>'4月'!AA28</f>
        <v>17</v>
      </c>
      <c r="F30" s="71">
        <f>'5月'!AA28</f>
        <v>16.8</v>
      </c>
      <c r="G30" s="71">
        <f>'6月'!AA28</f>
        <v>30.7</v>
      </c>
      <c r="H30" s="71">
        <f>'7月'!AA28</f>
        <v>29.6</v>
      </c>
      <c r="I30" s="71">
        <f>'8月'!AA28</f>
        <v>29.5</v>
      </c>
      <c r="J30" s="71">
        <f>'9月'!AA28</f>
        <v>22.8</v>
      </c>
      <c r="K30" s="71">
        <f>'10月'!AA28</f>
        <v>17.6</v>
      </c>
      <c r="L30" s="71">
        <f>'11月'!AA28</f>
        <v>16.7</v>
      </c>
      <c r="M30" s="72">
        <f>'12月'!AA28</f>
        <v>10.1</v>
      </c>
      <c r="N30" s="51"/>
    </row>
    <row r="31" spans="1:14" ht="16.5" customHeight="1">
      <c r="A31" s="69">
        <v>27</v>
      </c>
      <c r="B31" s="70">
        <f>'1月'!AA29</f>
        <v>10.3</v>
      </c>
      <c r="C31" s="71">
        <f>'2月'!AA29</f>
        <v>14.2</v>
      </c>
      <c r="D31" s="71">
        <f>'3月'!AA29</f>
        <v>7.1</v>
      </c>
      <c r="E31" s="71">
        <f>'4月'!AA29</f>
        <v>12.6</v>
      </c>
      <c r="F31" s="71">
        <f>'5月'!AA29</f>
        <v>13.5</v>
      </c>
      <c r="G31" s="71">
        <f>'6月'!AA29</f>
        <v>27</v>
      </c>
      <c r="H31" s="71">
        <f>'7月'!AA29</f>
        <v>32.2</v>
      </c>
      <c r="I31" s="71">
        <f>'8月'!AA29</f>
        <v>28.5</v>
      </c>
      <c r="J31" s="71">
        <f>'9月'!AA29</f>
        <v>18.4</v>
      </c>
      <c r="K31" s="71">
        <f>'10月'!AA29</f>
        <v>14.7</v>
      </c>
      <c r="L31" s="71">
        <f>'11月'!AA29</f>
        <v>13.3</v>
      </c>
      <c r="M31" s="72">
        <f>'12月'!AA29</f>
        <v>9.8</v>
      </c>
      <c r="N31" s="51"/>
    </row>
    <row r="32" spans="1:14" ht="16.5" customHeight="1">
      <c r="A32" s="69">
        <v>28</v>
      </c>
      <c r="B32" s="70">
        <f>'1月'!AA30</f>
        <v>15.5</v>
      </c>
      <c r="C32" s="71">
        <f>'2月'!AA30</f>
        <v>5</v>
      </c>
      <c r="D32" s="71">
        <f>'3月'!AA30</f>
        <v>4.3</v>
      </c>
      <c r="E32" s="71">
        <f>'4月'!AA30</f>
        <v>15.4</v>
      </c>
      <c r="F32" s="71">
        <f>'5月'!AA30</f>
        <v>17.5</v>
      </c>
      <c r="G32" s="71">
        <f>'6月'!AA30</f>
        <v>29</v>
      </c>
      <c r="H32" s="71">
        <f>'7月'!AA30</f>
        <v>33</v>
      </c>
      <c r="I32" s="71">
        <f>'8月'!AA30</f>
        <v>31.9</v>
      </c>
      <c r="J32" s="71">
        <f>'9月'!AA30</f>
        <v>22.4</v>
      </c>
      <c r="K32" s="71">
        <f>'10月'!AA30</f>
        <v>12.5</v>
      </c>
      <c r="L32" s="71">
        <f>'11月'!AA30</f>
        <v>17.6</v>
      </c>
      <c r="M32" s="72">
        <f>'12月'!AA30</f>
        <v>11.6</v>
      </c>
      <c r="N32" s="51"/>
    </row>
    <row r="33" spans="1:14" ht="16.5" customHeight="1">
      <c r="A33" s="69">
        <v>29</v>
      </c>
      <c r="B33" s="70">
        <f>'1月'!AA31</f>
        <v>9.7</v>
      </c>
      <c r="C33" s="71"/>
      <c r="D33" s="71">
        <f>'3月'!AA31</f>
        <v>8.3</v>
      </c>
      <c r="E33" s="71">
        <f>'4月'!AA31</f>
        <v>22.4</v>
      </c>
      <c r="F33" s="71">
        <f>'5月'!AA31</f>
        <v>14.3</v>
      </c>
      <c r="G33" s="71">
        <f>'6月'!AA31</f>
        <v>23.8</v>
      </c>
      <c r="H33" s="71">
        <f>'7月'!AA31</f>
        <v>28.8</v>
      </c>
      <c r="I33" s="71">
        <f>'8月'!AA31</f>
        <v>29.3</v>
      </c>
      <c r="J33" s="71">
        <f>'9月'!AA31</f>
        <v>23.6</v>
      </c>
      <c r="K33" s="71">
        <f>'10月'!AA31</f>
        <v>15.7</v>
      </c>
      <c r="L33" s="71">
        <f>'11月'!AA31</f>
        <v>15.4</v>
      </c>
      <c r="M33" s="72">
        <f>'12月'!AA31</f>
        <v>10.7</v>
      </c>
      <c r="N33" s="51"/>
    </row>
    <row r="34" spans="1:14" ht="16.5" customHeight="1">
      <c r="A34" s="69">
        <v>30</v>
      </c>
      <c r="B34" s="70">
        <f>'1月'!AA32</f>
        <v>13.8</v>
      </c>
      <c r="C34" s="71"/>
      <c r="D34" s="71">
        <f>'3月'!AA32</f>
        <v>9.2</v>
      </c>
      <c r="E34" s="71">
        <f>'4月'!AA32</f>
        <v>15.7</v>
      </c>
      <c r="F34" s="71">
        <f>'5月'!AA32</f>
        <v>15.2</v>
      </c>
      <c r="G34" s="71">
        <f>'6月'!AA32</f>
        <v>22.4</v>
      </c>
      <c r="H34" s="71">
        <f>'7月'!AA32</f>
        <v>25.3</v>
      </c>
      <c r="I34" s="71">
        <f>'8月'!AA32</f>
        <v>29.2</v>
      </c>
      <c r="J34" s="71">
        <f>'9月'!AA32</f>
        <v>18.9</v>
      </c>
      <c r="K34" s="71">
        <f>'10月'!AA32</f>
        <v>15.1</v>
      </c>
      <c r="L34" s="71">
        <f>'11月'!AA32</f>
        <v>14</v>
      </c>
      <c r="M34" s="72">
        <f>'12月'!AA32</f>
        <v>5.2</v>
      </c>
      <c r="N34" s="51"/>
    </row>
    <row r="35" spans="1:14" ht="16.5" customHeight="1">
      <c r="A35" s="77">
        <v>31</v>
      </c>
      <c r="B35" s="78">
        <f>'1月'!AA33</f>
        <v>10.4</v>
      </c>
      <c r="C35" s="79"/>
      <c r="D35" s="79">
        <f>'3月'!AA33</f>
        <v>13.5</v>
      </c>
      <c r="E35" s="79"/>
      <c r="F35" s="79">
        <f>'5月'!AA33</f>
        <v>17.2</v>
      </c>
      <c r="G35" s="79"/>
      <c r="H35" s="79">
        <f>'7月'!AA33</f>
        <v>32.6</v>
      </c>
      <c r="I35" s="79">
        <f>'8月'!AA33</f>
        <v>30.9</v>
      </c>
      <c r="J35" s="79"/>
      <c r="K35" s="79">
        <f>'10月'!AA33</f>
        <v>17.9</v>
      </c>
      <c r="L35" s="79"/>
      <c r="M35" s="80">
        <f>'12月'!AA33</f>
        <v>7.4</v>
      </c>
      <c r="N35" s="81"/>
    </row>
    <row r="36" spans="1:14" ht="16.5" customHeight="1">
      <c r="A36" s="227" t="s">
        <v>9</v>
      </c>
      <c r="B36" s="179">
        <f>AVERAGE(B5:B35)</f>
        <v>9.561290322580644</v>
      </c>
      <c r="C36" s="180">
        <f aca="true" t="shared" si="0" ref="C36:M36">AVERAGE(C5:C35)</f>
        <v>8.139285714285714</v>
      </c>
      <c r="D36" s="180">
        <f t="shared" si="0"/>
        <v>10.509677419354837</v>
      </c>
      <c r="E36" s="180">
        <f t="shared" si="0"/>
        <v>13.873333333333331</v>
      </c>
      <c r="F36" s="180">
        <f t="shared" si="0"/>
        <v>19.370967741935484</v>
      </c>
      <c r="G36" s="180">
        <f t="shared" si="0"/>
        <v>24.1</v>
      </c>
      <c r="H36" s="180">
        <f t="shared" si="0"/>
        <v>28.909677419354836</v>
      </c>
      <c r="I36" s="180">
        <f t="shared" si="0"/>
        <v>30.587096774193554</v>
      </c>
      <c r="J36" s="180">
        <f t="shared" si="0"/>
        <v>26.5</v>
      </c>
      <c r="K36" s="180">
        <f t="shared" si="0"/>
        <v>20.732258064516135</v>
      </c>
      <c r="L36" s="180">
        <f t="shared" si="0"/>
        <v>16.493333333333336</v>
      </c>
      <c r="M36" s="181">
        <f t="shared" si="0"/>
        <v>12.519354838709678</v>
      </c>
      <c r="N36" s="81"/>
    </row>
    <row r="37" spans="1:14" ht="16.5" customHeight="1">
      <c r="A37" s="228" t="s">
        <v>48</v>
      </c>
      <c r="B37" s="224">
        <f>MAX(B5:B35)</f>
        <v>16.2</v>
      </c>
      <c r="C37" s="225">
        <f aca="true" t="shared" si="1" ref="C37:M37">MAX(C5:C35)</f>
        <v>20.3</v>
      </c>
      <c r="D37" s="225">
        <f t="shared" si="1"/>
        <v>20.8</v>
      </c>
      <c r="E37" s="225">
        <f t="shared" si="1"/>
        <v>22.4</v>
      </c>
      <c r="F37" s="225">
        <f t="shared" si="1"/>
        <v>26.3</v>
      </c>
      <c r="G37" s="225">
        <f t="shared" si="1"/>
        <v>30.7</v>
      </c>
      <c r="H37" s="225">
        <f t="shared" si="1"/>
        <v>33</v>
      </c>
      <c r="I37" s="225">
        <f t="shared" si="1"/>
        <v>34.7</v>
      </c>
      <c r="J37" s="225">
        <f t="shared" si="1"/>
        <v>35.4</v>
      </c>
      <c r="K37" s="225">
        <f t="shared" si="1"/>
        <v>26.6</v>
      </c>
      <c r="L37" s="225">
        <f t="shared" si="1"/>
        <v>21.4</v>
      </c>
      <c r="M37" s="226">
        <f t="shared" si="1"/>
        <v>21.3</v>
      </c>
      <c r="N37" s="81"/>
    </row>
    <row r="38" spans="1:14" ht="16.5" customHeight="1">
      <c r="A38" s="229" t="s">
        <v>35</v>
      </c>
      <c r="B38" s="82">
        <f>AVERAGE(B5:B14)</f>
        <v>9.620000000000001</v>
      </c>
      <c r="C38" s="83">
        <f aca="true" t="shared" si="2" ref="C38:M38">AVERAGE(C5:C14)</f>
        <v>8.17</v>
      </c>
      <c r="D38" s="83">
        <f t="shared" si="2"/>
        <v>8.69</v>
      </c>
      <c r="E38" s="83">
        <f t="shared" si="2"/>
        <v>13.9</v>
      </c>
      <c r="F38" s="83">
        <f t="shared" si="2"/>
        <v>21.66</v>
      </c>
      <c r="G38" s="83">
        <f t="shared" si="2"/>
        <v>20.619999999999997</v>
      </c>
      <c r="H38" s="83">
        <f t="shared" si="2"/>
        <v>26.660000000000004</v>
      </c>
      <c r="I38" s="83">
        <f t="shared" si="2"/>
        <v>30.179999999999996</v>
      </c>
      <c r="J38" s="83">
        <f t="shared" si="2"/>
        <v>30.18</v>
      </c>
      <c r="K38" s="83">
        <f t="shared" si="2"/>
        <v>22.91</v>
      </c>
      <c r="L38" s="83">
        <f t="shared" si="2"/>
        <v>18.530000000000005</v>
      </c>
      <c r="M38" s="84">
        <f t="shared" si="2"/>
        <v>15.24</v>
      </c>
      <c r="N38" s="81"/>
    </row>
    <row r="39" spans="1:14" ht="16.5" customHeight="1">
      <c r="A39" s="230" t="s">
        <v>36</v>
      </c>
      <c r="B39" s="85">
        <f>AVERAGE(B15:B24)</f>
        <v>8.01</v>
      </c>
      <c r="C39" s="86">
        <f aca="true" t="shared" si="3" ref="C39:M39">AVERAGE(C15:C24)</f>
        <v>5.18</v>
      </c>
      <c r="D39" s="86">
        <f t="shared" si="3"/>
        <v>13.66</v>
      </c>
      <c r="E39" s="86">
        <f t="shared" si="3"/>
        <v>13.1</v>
      </c>
      <c r="F39" s="86">
        <f t="shared" si="3"/>
        <v>18.330000000000002</v>
      </c>
      <c r="G39" s="86">
        <f t="shared" si="3"/>
        <v>25.09</v>
      </c>
      <c r="H39" s="86">
        <f t="shared" si="3"/>
        <v>29</v>
      </c>
      <c r="I39" s="86">
        <f t="shared" si="3"/>
        <v>30.68</v>
      </c>
      <c r="J39" s="86">
        <f t="shared" si="3"/>
        <v>26.950000000000006</v>
      </c>
      <c r="K39" s="86">
        <f t="shared" si="3"/>
        <v>22.48</v>
      </c>
      <c r="L39" s="86">
        <f t="shared" si="3"/>
        <v>15.62</v>
      </c>
      <c r="M39" s="87">
        <f t="shared" si="3"/>
        <v>11.559999999999999</v>
      </c>
      <c r="N39" s="51"/>
    </row>
    <row r="40" spans="1:14" ht="16.5" customHeight="1">
      <c r="A40" s="231" t="s">
        <v>37</v>
      </c>
      <c r="B40" s="88">
        <f>AVERAGE(B25:B35)</f>
        <v>10.91818181818182</v>
      </c>
      <c r="C40" s="89">
        <f aca="true" t="shared" si="4" ref="C40:M40">AVERAGE(C25:C35)</f>
        <v>11.799999999999999</v>
      </c>
      <c r="D40" s="89">
        <f t="shared" si="4"/>
        <v>9.299999999999999</v>
      </c>
      <c r="E40" s="89">
        <f t="shared" si="4"/>
        <v>14.62</v>
      </c>
      <c r="F40" s="89">
        <f t="shared" si="4"/>
        <v>18.236363636363635</v>
      </c>
      <c r="G40" s="89">
        <f t="shared" si="4"/>
        <v>26.589999999999996</v>
      </c>
      <c r="H40" s="89">
        <f t="shared" si="4"/>
        <v>30.872727272727275</v>
      </c>
      <c r="I40" s="89">
        <f t="shared" si="4"/>
        <v>30.87272727272727</v>
      </c>
      <c r="J40" s="89">
        <f t="shared" si="4"/>
        <v>22.37</v>
      </c>
      <c r="K40" s="89">
        <f t="shared" si="4"/>
        <v>17.163636363636364</v>
      </c>
      <c r="L40" s="89">
        <f t="shared" si="4"/>
        <v>15.330000000000002</v>
      </c>
      <c r="M40" s="90">
        <f t="shared" si="4"/>
        <v>10.918181818181818</v>
      </c>
      <c r="N40" s="51"/>
    </row>
    <row r="41" spans="1:14" ht="16.5" customHeight="1">
      <c r="A41" s="232" t="s">
        <v>40</v>
      </c>
      <c r="B41" s="91">
        <f>DCOUNTA($A3:$M35,2,B45:B46)</f>
        <v>0</v>
      </c>
      <c r="C41" s="92">
        <f>DCOUNTA($A3:$M35,3,C45:C46)</f>
        <v>0</v>
      </c>
      <c r="D41" s="92">
        <f>DCOUNTA($A3:$M35,4,D45:D46)</f>
        <v>0</v>
      </c>
      <c r="E41" s="92">
        <f>DCOUNTA($A3:$M35,5,E45:E46)</f>
        <v>0</v>
      </c>
      <c r="F41" s="92">
        <f>DCOUNTA($A3:$M35,6,F45:F46)</f>
        <v>0</v>
      </c>
      <c r="G41" s="92">
        <f>DCOUNTA($A3:$M35,7,G45:G46)</f>
        <v>0</v>
      </c>
      <c r="H41" s="92">
        <f>DCOUNTA($A3:$M35,8,H45:H46)</f>
        <v>0</v>
      </c>
      <c r="I41" s="92">
        <f>DCOUNTA($A3:$M35,9,I45:I46)</f>
        <v>0</v>
      </c>
      <c r="J41" s="92">
        <f>DCOUNTA($A3:$M35,10,J45:J46)</f>
        <v>0</v>
      </c>
      <c r="K41" s="92">
        <f>DCOUNTA($A3:$M35,11,K45:K46)</f>
        <v>0</v>
      </c>
      <c r="L41" s="92">
        <f>DCOUNTA($A3:$M35,12,L45:L46)</f>
        <v>0</v>
      </c>
      <c r="M41" s="93">
        <f>DCOUNTA($A3:$M35,13,M45:M46)</f>
        <v>0</v>
      </c>
      <c r="N41" s="51"/>
    </row>
    <row r="42" spans="1:14" ht="16.5" customHeight="1">
      <c r="A42" s="233" t="s">
        <v>41</v>
      </c>
      <c r="B42" s="94">
        <f>DCOUNTA($A3:$M35,2,B48:B49)</f>
        <v>0</v>
      </c>
      <c r="C42" s="95">
        <f>DCOUNTA($A3:$M35,3,C48:C49)</f>
        <v>0</v>
      </c>
      <c r="D42" s="95">
        <f>DCOUNTA($A3:$M35,4,D48:D49)</f>
        <v>0</v>
      </c>
      <c r="E42" s="95">
        <f>DCOUNTA($A3:$M35,5,E48:E49)</f>
        <v>0</v>
      </c>
      <c r="F42" s="95">
        <f>DCOUNTA($A3:$M35,6,F48:F49)</f>
        <v>2</v>
      </c>
      <c r="G42" s="95">
        <f>DCOUNTA($A3:$M35,7,G48:G49)</f>
        <v>13</v>
      </c>
      <c r="H42" s="95">
        <f>DCOUNTA($A3:$M35,8,H48:H49)</f>
        <v>29</v>
      </c>
      <c r="I42" s="95">
        <f>DCOUNTA($A3:$M35,9,I48:I49)</f>
        <v>31</v>
      </c>
      <c r="J42" s="95">
        <f>DCOUNTA($A3:$M35,10,J48:J49)</f>
        <v>19</v>
      </c>
      <c r="K42" s="95">
        <f>DCOUNTA($A3:$M35,11,K48:K49)</f>
        <v>1</v>
      </c>
      <c r="L42" s="95">
        <f>DCOUNTA($A3:$M35,12,L48:L49)</f>
        <v>0</v>
      </c>
      <c r="M42" s="96">
        <f>DCOUNTA($A3:$M35,13,M48:M49)</f>
        <v>0</v>
      </c>
      <c r="N42" s="51"/>
    </row>
    <row r="43" spans="1:14" ht="16.5" customHeight="1">
      <c r="A43" s="231" t="s">
        <v>42</v>
      </c>
      <c r="B43" s="97">
        <f>DCOUNTA($A3:$M35,2,B51:B52)</f>
        <v>0</v>
      </c>
      <c r="C43" s="98">
        <f>DCOUNTA($A3:$M35,3,C51:C52)</f>
        <v>0</v>
      </c>
      <c r="D43" s="98">
        <f>DCOUNTA($A3:$M35,4,D51:D52)</f>
        <v>0</v>
      </c>
      <c r="E43" s="98">
        <f>DCOUNTA($A3:$M35,5,E51:E52)</f>
        <v>0</v>
      </c>
      <c r="F43" s="98">
        <f>DCOUNTA($A3:$M35,6,F51:F52)</f>
        <v>0</v>
      </c>
      <c r="G43" s="98">
        <f>DCOUNTA($A3:$M35,7,G51:G52)</f>
        <v>1</v>
      </c>
      <c r="H43" s="98">
        <f>DCOUNTA($A3:$M35,8,H51:H52)</f>
        <v>12</v>
      </c>
      <c r="I43" s="98">
        <f>DCOUNTA($A3:$M35,9,I51:I52)</f>
        <v>17</v>
      </c>
      <c r="J43" s="98">
        <f>DCOUNTA($A3:$M35,10,J51:J52)</f>
        <v>10</v>
      </c>
      <c r="K43" s="98">
        <f>DCOUNTA($A3:$M35,11,K51:K52)</f>
        <v>0</v>
      </c>
      <c r="L43" s="98">
        <f>DCOUNTA($A3:$M35,12,L51:L52)</f>
        <v>0</v>
      </c>
      <c r="M43" s="99">
        <f>DCOUNTA($A3:$M35,13,M51:M52)</f>
        <v>0</v>
      </c>
      <c r="N43" s="51"/>
    </row>
    <row r="44" spans="1:14" ht="16.5" customHeight="1">
      <c r="A44" s="234" t="s">
        <v>38</v>
      </c>
      <c r="B44" s="182">
        <v>9.158602150537634</v>
      </c>
      <c r="C44" s="183">
        <v>8.965369458128079</v>
      </c>
      <c r="D44" s="183">
        <v>11.129032258064516</v>
      </c>
      <c r="E44" s="183">
        <v>16.29988888888889</v>
      </c>
      <c r="F44" s="183">
        <v>20.053440860215055</v>
      </c>
      <c r="G44" s="183">
        <v>22.426588888888894</v>
      </c>
      <c r="H44" s="183">
        <v>26.342903225806456</v>
      </c>
      <c r="I44" s="183">
        <v>28.34086021505376</v>
      </c>
      <c r="J44" s="183">
        <v>25.04055555555556</v>
      </c>
      <c r="K44" s="183">
        <v>20.539032258064513</v>
      </c>
      <c r="L44" s="183">
        <v>16.169777777777778</v>
      </c>
      <c r="M44" s="184">
        <v>11.78322580645161</v>
      </c>
      <c r="N44" s="51"/>
    </row>
    <row r="45" spans="1:13" ht="12">
      <c r="A45" s="100" t="s">
        <v>43</v>
      </c>
      <c r="B45" s="101" t="s">
        <v>22</v>
      </c>
      <c r="C45" s="101" t="s">
        <v>23</v>
      </c>
      <c r="D45" s="101" t="s">
        <v>24</v>
      </c>
      <c r="E45" s="101" t="s">
        <v>25</v>
      </c>
      <c r="F45" s="101" t="s">
        <v>26</v>
      </c>
      <c r="G45" s="101" t="s">
        <v>27</v>
      </c>
      <c r="H45" s="101" t="s">
        <v>28</v>
      </c>
      <c r="I45" s="101" t="s">
        <v>29</v>
      </c>
      <c r="J45" s="101" t="s">
        <v>30</v>
      </c>
      <c r="K45" s="101" t="s">
        <v>31</v>
      </c>
      <c r="L45" s="101" t="s">
        <v>32</v>
      </c>
      <c r="M45" s="101" t="s">
        <v>33</v>
      </c>
    </row>
    <row r="46" spans="2:13" ht="12">
      <c r="B46" s="246" t="s">
        <v>51</v>
      </c>
      <c r="C46" s="102" t="s">
        <v>50</v>
      </c>
      <c r="D46" s="102" t="s">
        <v>50</v>
      </c>
      <c r="E46" s="102" t="s">
        <v>50</v>
      </c>
      <c r="F46" s="102" t="s">
        <v>50</v>
      </c>
      <c r="G46" s="102" t="s">
        <v>50</v>
      </c>
      <c r="H46" s="102" t="s">
        <v>50</v>
      </c>
      <c r="I46" s="102" t="s">
        <v>50</v>
      </c>
      <c r="J46" s="102" t="s">
        <v>50</v>
      </c>
      <c r="K46" s="102" t="s">
        <v>50</v>
      </c>
      <c r="L46" s="102" t="s">
        <v>50</v>
      </c>
      <c r="M46" s="102" t="s">
        <v>50</v>
      </c>
    </row>
    <row r="48" spans="1:13" ht="12">
      <c r="A48" s="100" t="s">
        <v>44</v>
      </c>
      <c r="B48" s="101" t="s">
        <v>22</v>
      </c>
      <c r="C48" s="101" t="s">
        <v>23</v>
      </c>
      <c r="D48" s="101" t="s">
        <v>24</v>
      </c>
      <c r="E48" s="101" t="s">
        <v>25</v>
      </c>
      <c r="F48" s="101" t="s">
        <v>26</v>
      </c>
      <c r="G48" s="101" t="s">
        <v>27</v>
      </c>
      <c r="H48" s="101" t="s">
        <v>28</v>
      </c>
      <c r="I48" s="101" t="s">
        <v>29</v>
      </c>
      <c r="J48" s="101" t="s">
        <v>30</v>
      </c>
      <c r="K48" s="101" t="s">
        <v>31</v>
      </c>
      <c r="L48" s="101" t="s">
        <v>32</v>
      </c>
      <c r="M48" s="101" t="s">
        <v>33</v>
      </c>
    </row>
    <row r="49" spans="2:13" ht="12">
      <c r="B49" s="246" t="s">
        <v>53</v>
      </c>
      <c r="C49" s="102" t="s">
        <v>52</v>
      </c>
      <c r="D49" s="102" t="s">
        <v>52</v>
      </c>
      <c r="E49" s="102" t="s">
        <v>52</v>
      </c>
      <c r="F49" s="102" t="s">
        <v>52</v>
      </c>
      <c r="G49" s="102" t="s">
        <v>52</v>
      </c>
      <c r="H49" s="102" t="s">
        <v>52</v>
      </c>
      <c r="I49" s="102" t="s">
        <v>52</v>
      </c>
      <c r="J49" s="102" t="s">
        <v>52</v>
      </c>
      <c r="K49" s="102" t="s">
        <v>52</v>
      </c>
      <c r="L49" s="102" t="s">
        <v>52</v>
      </c>
      <c r="M49" s="102" t="s">
        <v>52</v>
      </c>
    </row>
    <row r="51" spans="1:13" ht="12">
      <c r="A51" s="100" t="s">
        <v>45</v>
      </c>
      <c r="B51" s="101" t="s">
        <v>22</v>
      </c>
      <c r="C51" s="101" t="s">
        <v>23</v>
      </c>
      <c r="D51" s="101" t="s">
        <v>24</v>
      </c>
      <c r="E51" s="101" t="s">
        <v>25</v>
      </c>
      <c r="F51" s="101" t="s">
        <v>26</v>
      </c>
      <c r="G51" s="101" t="s">
        <v>27</v>
      </c>
      <c r="H51" s="101" t="s">
        <v>28</v>
      </c>
      <c r="I51" s="101" t="s">
        <v>29</v>
      </c>
      <c r="J51" s="101" t="s">
        <v>30</v>
      </c>
      <c r="K51" s="101" t="s">
        <v>31</v>
      </c>
      <c r="L51" s="101" t="s">
        <v>32</v>
      </c>
      <c r="M51" s="101" t="s">
        <v>33</v>
      </c>
    </row>
    <row r="52" spans="2:13" ht="12">
      <c r="B52" s="246" t="s">
        <v>55</v>
      </c>
      <c r="C52" s="102" t="s">
        <v>54</v>
      </c>
      <c r="D52" s="102" t="s">
        <v>54</v>
      </c>
      <c r="E52" s="102" t="s">
        <v>54</v>
      </c>
      <c r="F52" s="102" t="s">
        <v>54</v>
      </c>
      <c r="G52" s="102" t="s">
        <v>54</v>
      </c>
      <c r="H52" s="102" t="s">
        <v>54</v>
      </c>
      <c r="I52" s="102" t="s">
        <v>54</v>
      </c>
      <c r="J52" s="102" t="s">
        <v>54</v>
      </c>
      <c r="K52" s="102" t="s">
        <v>54</v>
      </c>
      <c r="L52" s="102" t="s">
        <v>54</v>
      </c>
      <c r="M52" s="102" t="s">
        <v>54</v>
      </c>
    </row>
    <row r="56" ht="12">
      <c r="A56" s="100" t="s">
        <v>46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107" customWidth="1"/>
    <col min="2" max="13" width="7.25390625" style="107" customWidth="1"/>
    <col min="14" max="16384" width="6.75390625" style="107" customWidth="1"/>
  </cols>
  <sheetData>
    <row r="1" spans="1:14" ht="24.75" customHeight="1">
      <c r="A1" s="103" t="s">
        <v>47</v>
      </c>
      <c r="B1" s="104"/>
      <c r="C1" s="104"/>
      <c r="D1" s="104"/>
      <c r="E1" s="104"/>
      <c r="F1" s="104"/>
      <c r="G1" s="105"/>
      <c r="H1" s="105"/>
      <c r="I1" s="164">
        <f>'1月'!Z1</f>
        <v>2010</v>
      </c>
      <c r="J1" s="163" t="s">
        <v>1</v>
      </c>
      <c r="K1" s="162" t="str">
        <f>("（平成"&amp;TEXT((I1-1988),"0")&amp;"年）")</f>
        <v>（平成22年）</v>
      </c>
      <c r="L1" s="105"/>
      <c r="M1" s="105"/>
      <c r="N1" s="106"/>
    </row>
    <row r="2" spans="1:14" ht="18" customHeight="1">
      <c r="A2" s="108" t="s">
        <v>2</v>
      </c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  <c r="N2" s="106"/>
    </row>
    <row r="3" spans="1:14" ht="18" customHeight="1">
      <c r="A3" s="112"/>
      <c r="B3" s="113" t="s">
        <v>22</v>
      </c>
      <c r="C3" s="114" t="s">
        <v>23</v>
      </c>
      <c r="D3" s="114" t="s">
        <v>24</v>
      </c>
      <c r="E3" s="114" t="s">
        <v>25</v>
      </c>
      <c r="F3" s="114" t="s">
        <v>26</v>
      </c>
      <c r="G3" s="114" t="s">
        <v>27</v>
      </c>
      <c r="H3" s="114" t="s">
        <v>28</v>
      </c>
      <c r="I3" s="114" t="s">
        <v>29</v>
      </c>
      <c r="J3" s="114" t="s">
        <v>30</v>
      </c>
      <c r="K3" s="114" t="s">
        <v>31</v>
      </c>
      <c r="L3" s="114" t="s">
        <v>32</v>
      </c>
      <c r="M3" s="115" t="s">
        <v>33</v>
      </c>
      <c r="N3" s="106"/>
    </row>
    <row r="4" spans="1:14" ht="18" customHeight="1">
      <c r="A4" s="116" t="s">
        <v>34</v>
      </c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9"/>
      <c r="N4" s="106"/>
    </row>
    <row r="5" spans="1:14" ht="18" customHeight="1">
      <c r="A5" s="120">
        <v>1</v>
      </c>
      <c r="B5" s="121">
        <f>'1月'!AD3</f>
        <v>-1.4</v>
      </c>
      <c r="C5" s="122">
        <f>'2月'!AD3</f>
        <v>0.8</v>
      </c>
      <c r="D5" s="122">
        <f>'3月'!AD3</f>
        <v>2.9</v>
      </c>
      <c r="E5" s="122">
        <f>'4月'!AD3</f>
        <v>5.8</v>
      </c>
      <c r="F5" s="122">
        <f>'5月'!AD3</f>
        <v>6.5</v>
      </c>
      <c r="G5" s="122">
        <f>'6月'!AD3</f>
        <v>9</v>
      </c>
      <c r="H5" s="122">
        <f>'7月'!AD3</f>
        <v>20</v>
      </c>
      <c r="I5" s="122">
        <f>'8月'!AD3</f>
        <v>22.9</v>
      </c>
      <c r="J5" s="122">
        <f>'9月'!AD3</f>
        <v>24.3</v>
      </c>
      <c r="K5" s="122">
        <f>'10月'!AD3</f>
        <v>16.4</v>
      </c>
      <c r="L5" s="122">
        <f>'11月'!AD3</f>
        <v>12.3</v>
      </c>
      <c r="M5" s="123">
        <f>'12月'!AD3</f>
        <v>8.3</v>
      </c>
      <c r="N5" s="106"/>
    </row>
    <row r="6" spans="1:14" ht="18" customHeight="1">
      <c r="A6" s="124">
        <v>2</v>
      </c>
      <c r="B6" s="125">
        <f>'1月'!AD4</f>
        <v>-1.6</v>
      </c>
      <c r="C6" s="126">
        <f>'2月'!AD4</f>
        <v>-1</v>
      </c>
      <c r="D6" s="126">
        <f>'3月'!AD4</f>
        <v>1.9</v>
      </c>
      <c r="E6" s="126">
        <f>'4月'!AD4</f>
        <v>6.6</v>
      </c>
      <c r="F6" s="126">
        <f>'5月'!AD4</f>
        <v>9.4</v>
      </c>
      <c r="G6" s="126">
        <f>'6月'!AD4</f>
        <v>9.2</v>
      </c>
      <c r="H6" s="126">
        <f>'7月'!AD4</f>
        <v>21.1</v>
      </c>
      <c r="I6" s="126">
        <f>'8月'!AD4</f>
        <v>23.5</v>
      </c>
      <c r="J6" s="126">
        <f>'9月'!AD4</f>
        <v>25.7</v>
      </c>
      <c r="K6" s="126">
        <f>'10月'!AD4</f>
        <v>14.4</v>
      </c>
      <c r="L6" s="126">
        <f>'11月'!AD4</f>
        <v>11.2</v>
      </c>
      <c r="M6" s="127">
        <f>'12月'!AD4</f>
        <v>9.3</v>
      </c>
      <c r="N6" s="106"/>
    </row>
    <row r="7" spans="1:14" ht="18" customHeight="1">
      <c r="A7" s="124">
        <v>3</v>
      </c>
      <c r="B7" s="125">
        <f>'1月'!AD5</f>
        <v>-0.2</v>
      </c>
      <c r="C7" s="126">
        <f>'2月'!AD5</f>
        <v>-1</v>
      </c>
      <c r="D7" s="126">
        <f>'3月'!AD5</f>
        <v>2.5</v>
      </c>
      <c r="E7" s="126">
        <f>'4月'!AD5</f>
        <v>2.6</v>
      </c>
      <c r="F7" s="126">
        <f>'5月'!AD5</f>
        <v>9.8</v>
      </c>
      <c r="G7" s="126">
        <f>'6月'!AD5</f>
        <v>11.7</v>
      </c>
      <c r="H7" s="126">
        <f>'7月'!AD5</f>
        <v>21.2</v>
      </c>
      <c r="I7" s="126">
        <f>'8月'!AD5</f>
        <v>24.9</v>
      </c>
      <c r="J7" s="126">
        <f>'9月'!AD5</f>
        <v>25.6</v>
      </c>
      <c r="K7" s="126">
        <f>'10月'!AD5</f>
        <v>15.2</v>
      </c>
      <c r="L7" s="126">
        <f>'11月'!AD5</f>
        <v>9.1</v>
      </c>
      <c r="M7" s="127">
        <f>'12月'!AD5</f>
        <v>9.5</v>
      </c>
      <c r="N7" s="106"/>
    </row>
    <row r="8" spans="1:14" ht="18" customHeight="1">
      <c r="A8" s="124">
        <v>4</v>
      </c>
      <c r="B8" s="125">
        <f>'1月'!AD6</f>
        <v>0.8</v>
      </c>
      <c r="C8" s="126">
        <f>'2月'!AD6</f>
        <v>-3.3</v>
      </c>
      <c r="D8" s="126">
        <f>'3月'!AD6</f>
        <v>3.1</v>
      </c>
      <c r="E8" s="126">
        <f>'4月'!AD6</f>
        <v>1.4</v>
      </c>
      <c r="F8" s="126">
        <f>'5月'!AD6</f>
        <v>13.5</v>
      </c>
      <c r="G8" s="126">
        <f>'6月'!AD6</f>
        <v>15.3</v>
      </c>
      <c r="H8" s="126">
        <f>'7月'!AD6</f>
        <v>21.1</v>
      </c>
      <c r="I8" s="126">
        <f>'8月'!AD6</f>
        <v>25.8</v>
      </c>
      <c r="J8" s="126">
        <f>'9月'!AD6</f>
        <v>23.7</v>
      </c>
      <c r="K8" s="126">
        <f>'10月'!AD6</f>
        <v>18.1</v>
      </c>
      <c r="L8" s="126">
        <f>'11月'!AD6</f>
        <v>7</v>
      </c>
      <c r="M8" s="127">
        <f>'12月'!AD6</f>
        <v>4.9</v>
      </c>
      <c r="N8" s="106"/>
    </row>
    <row r="9" spans="1:14" ht="18" customHeight="1">
      <c r="A9" s="124">
        <v>5</v>
      </c>
      <c r="B9" s="125">
        <f>'1月'!AD7</f>
        <v>3.6</v>
      </c>
      <c r="C9" s="126">
        <f>'2月'!AD7</f>
        <v>-0.9</v>
      </c>
      <c r="D9" s="126">
        <f>'3月'!AD7</f>
        <v>7.9</v>
      </c>
      <c r="E9" s="126">
        <f>'4月'!AD7</f>
        <v>7.9</v>
      </c>
      <c r="F9" s="126">
        <f>'5月'!AD7</f>
        <v>13.7</v>
      </c>
      <c r="G9" s="126">
        <f>'6月'!AD7</f>
        <v>12.6</v>
      </c>
      <c r="H9" s="126">
        <f>'7月'!AD7</f>
        <v>20.9</v>
      </c>
      <c r="I9" s="126">
        <f>'8月'!AD7</f>
        <v>25.8</v>
      </c>
      <c r="J9" s="126">
        <f>'9月'!AD7</f>
        <v>23.8</v>
      </c>
      <c r="K9" s="126">
        <f>'10月'!AD7</f>
        <v>16.5</v>
      </c>
      <c r="L9" s="126">
        <f>'11月'!AD7</f>
        <v>7.8</v>
      </c>
      <c r="M9" s="127">
        <f>'12月'!AD7</f>
        <v>6.6</v>
      </c>
      <c r="N9" s="106"/>
    </row>
    <row r="10" spans="1:14" ht="18" customHeight="1">
      <c r="A10" s="124">
        <v>6</v>
      </c>
      <c r="B10" s="125">
        <f>'1月'!AD8</f>
        <v>0.5</v>
      </c>
      <c r="C10" s="126">
        <f>'2月'!AD8</f>
        <v>-2.8</v>
      </c>
      <c r="D10" s="126">
        <f>'3月'!AD8</f>
        <v>6.7</v>
      </c>
      <c r="E10" s="126">
        <f>'4月'!AD8</f>
        <v>8.3</v>
      </c>
      <c r="F10" s="126">
        <f>'5月'!AD8</f>
        <v>13.4</v>
      </c>
      <c r="G10" s="126">
        <f>'6月'!AD8</f>
        <v>12.1</v>
      </c>
      <c r="H10" s="126">
        <f>'7月'!AD8</f>
        <v>22.5</v>
      </c>
      <c r="I10" s="126">
        <f>'8月'!AD8</f>
        <v>25.2</v>
      </c>
      <c r="J10" s="126">
        <f>'9月'!AD8</f>
        <v>26.3</v>
      </c>
      <c r="K10" s="126">
        <f>'10月'!AD8</f>
        <v>16.7</v>
      </c>
      <c r="L10" s="126">
        <f>'11月'!AD8</f>
        <v>9</v>
      </c>
      <c r="M10" s="127">
        <f>'12月'!AD8</f>
        <v>8.5</v>
      </c>
      <c r="N10" s="106"/>
    </row>
    <row r="11" spans="1:14" ht="18" customHeight="1">
      <c r="A11" s="124">
        <v>7</v>
      </c>
      <c r="B11" s="125">
        <f>'1月'!AD9</f>
        <v>-0.1</v>
      </c>
      <c r="C11" s="126">
        <f>'2月'!AD9</f>
        <v>-1.9</v>
      </c>
      <c r="D11" s="126">
        <f>'3月'!AD9</f>
        <v>1</v>
      </c>
      <c r="E11" s="126">
        <f>'4月'!AD9</f>
        <v>5.3</v>
      </c>
      <c r="F11" s="126">
        <f>'5月'!AD9</f>
        <v>14.2</v>
      </c>
      <c r="G11" s="126">
        <f>'6月'!AD9</f>
        <v>14.2</v>
      </c>
      <c r="H11" s="126">
        <f>'7月'!AD9</f>
        <v>21.4</v>
      </c>
      <c r="I11" s="126">
        <f>'8月'!AD9</f>
        <v>24.3</v>
      </c>
      <c r="J11" s="126">
        <f>'9月'!AD9</f>
        <v>25.5</v>
      </c>
      <c r="K11" s="126">
        <f>'10月'!AD9</f>
        <v>18.3</v>
      </c>
      <c r="L11" s="126">
        <f>'11月'!AD9</f>
        <v>12.9</v>
      </c>
      <c r="M11" s="127">
        <f>'12月'!AD9</f>
        <v>6.6</v>
      </c>
      <c r="N11" s="106"/>
    </row>
    <row r="12" spans="1:14" ht="18" customHeight="1">
      <c r="A12" s="124">
        <v>8</v>
      </c>
      <c r="B12" s="125">
        <f>'1月'!AD10</f>
        <v>0.8</v>
      </c>
      <c r="C12" s="126">
        <f>'2月'!AD10</f>
        <v>-0.8</v>
      </c>
      <c r="D12" s="126">
        <f>'3月'!AD10</f>
        <v>1.1</v>
      </c>
      <c r="E12" s="126">
        <f>'4月'!AD10</f>
        <v>1</v>
      </c>
      <c r="F12" s="126">
        <f>'5月'!AD10</f>
        <v>12.2</v>
      </c>
      <c r="G12" s="126">
        <f>'6月'!AD10</f>
        <v>15.8</v>
      </c>
      <c r="H12" s="126">
        <f>'7月'!AD10</f>
        <v>21.1</v>
      </c>
      <c r="I12" s="126">
        <f>'8月'!AD10</f>
        <v>24.1</v>
      </c>
      <c r="J12" s="126">
        <f>'9月'!AD10</f>
        <v>20.7</v>
      </c>
      <c r="K12" s="126">
        <f>'10月'!AD10</f>
        <v>16.7</v>
      </c>
      <c r="L12" s="126">
        <f>'11月'!AD10</f>
        <v>11.1</v>
      </c>
      <c r="M12" s="127">
        <f>'12月'!AD10</f>
        <v>2.5</v>
      </c>
      <c r="N12" s="106"/>
    </row>
    <row r="13" spans="1:14" ht="18" customHeight="1">
      <c r="A13" s="124">
        <v>9</v>
      </c>
      <c r="B13" s="125">
        <f>'1月'!AD11</f>
        <v>-0.5</v>
      </c>
      <c r="C13" s="126">
        <f>'2月'!AD11</f>
        <v>3.2</v>
      </c>
      <c r="D13" s="126">
        <f>'3月'!AD11</f>
        <v>0</v>
      </c>
      <c r="E13" s="126">
        <f>'4月'!AD11</f>
        <v>3.6</v>
      </c>
      <c r="F13" s="126">
        <f>'5月'!AD11</f>
        <v>12.2</v>
      </c>
      <c r="G13" s="126">
        <f>'6月'!AD11</f>
        <v>15.2</v>
      </c>
      <c r="H13" s="126">
        <f>'7月'!AD11</f>
        <v>21.4</v>
      </c>
      <c r="I13" s="126">
        <f>'8月'!AD11</f>
        <v>25.6</v>
      </c>
      <c r="J13" s="126">
        <f>'9月'!AD11</f>
        <v>20.5</v>
      </c>
      <c r="K13" s="126">
        <f>'10月'!AD11</f>
        <v>16.7</v>
      </c>
      <c r="L13" s="126">
        <f>'11月'!AD11</f>
        <v>11.5</v>
      </c>
      <c r="M13" s="127">
        <f>'12月'!AD11</f>
        <v>3.6</v>
      </c>
      <c r="N13" s="106"/>
    </row>
    <row r="14" spans="1:14" ht="18" customHeight="1">
      <c r="A14" s="128">
        <v>10</v>
      </c>
      <c r="B14" s="129">
        <f>'1月'!AD12</f>
        <v>1.4</v>
      </c>
      <c r="C14" s="130">
        <f>'2月'!AD12</f>
        <v>2.7</v>
      </c>
      <c r="D14" s="130">
        <f>'3月'!AD12</f>
        <v>1</v>
      </c>
      <c r="E14" s="130">
        <f>'4月'!AD12</f>
        <v>9.4</v>
      </c>
      <c r="F14" s="130">
        <f>'5月'!AD12</f>
        <v>10.8</v>
      </c>
      <c r="G14" s="130">
        <f>'6月'!AD12</f>
        <v>14.8</v>
      </c>
      <c r="H14" s="130">
        <f>'7月'!AD12</f>
        <v>21.4</v>
      </c>
      <c r="I14" s="130">
        <f>'8月'!AD12</f>
        <v>24.9</v>
      </c>
      <c r="J14" s="130">
        <f>'9月'!AD12</f>
        <v>18.1</v>
      </c>
      <c r="K14" s="130">
        <f>'10月'!AD12</f>
        <v>17.3</v>
      </c>
      <c r="L14" s="130">
        <f>'11月'!AD12</f>
        <v>7.2</v>
      </c>
      <c r="M14" s="131">
        <f>'12月'!AD12</f>
        <v>4.3</v>
      </c>
      <c r="N14" s="106"/>
    </row>
    <row r="15" spans="1:14" ht="18" customHeight="1">
      <c r="A15" s="120">
        <v>11</v>
      </c>
      <c r="B15" s="121">
        <f>'1月'!AD13</f>
        <v>0.3</v>
      </c>
      <c r="C15" s="122">
        <f>'2月'!AD13</f>
        <v>-0.2</v>
      </c>
      <c r="D15" s="122">
        <f>'3月'!AD13</f>
        <v>0</v>
      </c>
      <c r="E15" s="122">
        <f>'4月'!AD13</f>
        <v>10.4</v>
      </c>
      <c r="F15" s="122">
        <f>'5月'!AD13</f>
        <v>12.5</v>
      </c>
      <c r="G15" s="122">
        <f>'6月'!AD13</f>
        <v>16.3</v>
      </c>
      <c r="H15" s="122">
        <f>'7月'!AD13</f>
        <v>21.2</v>
      </c>
      <c r="I15" s="122">
        <f>'8月'!AD13</f>
        <v>24.5</v>
      </c>
      <c r="J15" s="122">
        <f>'9月'!AD13</f>
        <v>21.9</v>
      </c>
      <c r="K15" s="122">
        <f>'10月'!AD13</f>
        <v>16.6</v>
      </c>
      <c r="L15" s="122">
        <f>'11月'!AD13</f>
        <v>5.8</v>
      </c>
      <c r="M15" s="123">
        <f>'12月'!AD13</f>
        <v>7.3</v>
      </c>
      <c r="N15" s="106"/>
    </row>
    <row r="16" spans="1:14" ht="18" customHeight="1">
      <c r="A16" s="124">
        <v>12</v>
      </c>
      <c r="B16" s="125">
        <f>'1月'!AD14</f>
        <v>1.5</v>
      </c>
      <c r="C16" s="126">
        <f>'2月'!AD14</f>
        <v>0.3</v>
      </c>
      <c r="D16" s="126">
        <f>'3月'!AD14</f>
        <v>1.8</v>
      </c>
      <c r="E16" s="126">
        <f>'4月'!AD14</f>
        <v>4.7</v>
      </c>
      <c r="F16" s="126">
        <f>'5月'!AD14</f>
        <v>9.5</v>
      </c>
      <c r="G16" s="126">
        <f>'6月'!AD14</f>
        <v>16.6</v>
      </c>
      <c r="H16" s="126">
        <f>'7月'!AD14</f>
        <v>21.4</v>
      </c>
      <c r="I16" s="126">
        <f>'8月'!AD14</f>
        <v>23.6</v>
      </c>
      <c r="J16" s="126">
        <f>'9月'!AD14</f>
        <v>22.1</v>
      </c>
      <c r="K16" s="126">
        <f>'10月'!AD14</f>
        <v>18.3</v>
      </c>
      <c r="L16" s="126">
        <f>'11月'!AD14</f>
        <v>9.3</v>
      </c>
      <c r="M16" s="127">
        <f>'12月'!AD14</f>
        <v>7</v>
      </c>
      <c r="N16" s="106"/>
    </row>
    <row r="17" spans="1:14" ht="18" customHeight="1">
      <c r="A17" s="124">
        <v>13</v>
      </c>
      <c r="B17" s="125">
        <f>'1月'!AD15</f>
        <v>-0.8</v>
      </c>
      <c r="C17" s="126">
        <f>'2月'!AD15</f>
        <v>-1.6</v>
      </c>
      <c r="D17" s="126">
        <f>'3月'!AD15</f>
        <v>5.7</v>
      </c>
      <c r="E17" s="126">
        <f>'4月'!AD15</f>
        <v>8.2</v>
      </c>
      <c r="F17" s="126">
        <f>'5月'!AD15</f>
        <v>6.9</v>
      </c>
      <c r="G17" s="126">
        <f>'6月'!AD15</f>
        <v>18.8</v>
      </c>
      <c r="H17" s="126">
        <f>'7月'!AD15</f>
        <v>17.9</v>
      </c>
      <c r="I17" s="126">
        <f>'8月'!AD15</f>
        <v>23.6</v>
      </c>
      <c r="J17" s="126">
        <f>'9月'!AD15</f>
        <v>22.1</v>
      </c>
      <c r="K17" s="126">
        <f>'10月'!AD15</f>
        <v>18</v>
      </c>
      <c r="L17" s="126">
        <f>'11月'!AD15</f>
        <v>11.2</v>
      </c>
      <c r="M17" s="127">
        <f>'12月'!AD15</f>
        <v>6.8</v>
      </c>
      <c r="N17" s="106"/>
    </row>
    <row r="18" spans="1:14" ht="18" customHeight="1">
      <c r="A18" s="124">
        <v>14</v>
      </c>
      <c r="B18" s="125">
        <f>'1月'!AD16</f>
        <v>-1.7</v>
      </c>
      <c r="C18" s="126">
        <f>'2月'!AD16</f>
        <v>-2.8</v>
      </c>
      <c r="D18" s="126">
        <f>'3月'!AD16</f>
        <v>2.4</v>
      </c>
      <c r="E18" s="126">
        <f>'4月'!AD16</f>
        <v>8.6</v>
      </c>
      <c r="F18" s="126">
        <f>'5月'!AD16</f>
        <v>7.8</v>
      </c>
      <c r="G18" s="126">
        <f>'6月'!AD16</f>
        <v>16</v>
      </c>
      <c r="H18" s="126">
        <f>'7月'!AD16</f>
        <v>18</v>
      </c>
      <c r="I18" s="126">
        <f>'8月'!AD16</f>
        <v>22.8</v>
      </c>
      <c r="J18" s="126">
        <f>'9月'!AD16</f>
        <v>20.1</v>
      </c>
      <c r="K18" s="126">
        <f>'10月'!AD16</f>
        <v>17.7</v>
      </c>
      <c r="L18" s="126">
        <f>'11月'!AD16</f>
        <v>12.3</v>
      </c>
      <c r="M18" s="127">
        <f>'12月'!AD16</f>
        <v>8.5</v>
      </c>
      <c r="N18" s="106"/>
    </row>
    <row r="19" spans="1:14" ht="18" customHeight="1">
      <c r="A19" s="124">
        <v>15</v>
      </c>
      <c r="B19" s="125">
        <f>'1月'!AD17</f>
        <v>-2.2</v>
      </c>
      <c r="C19" s="126">
        <f>'2月'!AD17</f>
        <v>2.6</v>
      </c>
      <c r="D19" s="126">
        <f>'3月'!AD17</f>
        <v>4.9</v>
      </c>
      <c r="E19" s="126">
        <f>'4月'!AD17</f>
        <v>3.6</v>
      </c>
      <c r="F19" s="126">
        <f>'5月'!AD17</f>
        <v>7.7</v>
      </c>
      <c r="G19" s="126">
        <f>'6月'!AD17</f>
        <v>17.6</v>
      </c>
      <c r="H19" s="126">
        <f>'7月'!AD17</f>
        <v>20.6</v>
      </c>
      <c r="I19" s="126">
        <f>'8月'!AD17</f>
        <v>25.6</v>
      </c>
      <c r="J19" s="126">
        <f>'9月'!AD17</f>
        <v>20</v>
      </c>
      <c r="K19" s="126">
        <f>'10月'!AD17</f>
        <v>17.7</v>
      </c>
      <c r="L19" s="126">
        <f>'11月'!AD17</f>
        <v>5</v>
      </c>
      <c r="M19" s="127">
        <f>'12月'!AD17</f>
        <v>3.2</v>
      </c>
      <c r="N19" s="106"/>
    </row>
    <row r="20" spans="1:14" ht="18" customHeight="1">
      <c r="A20" s="124">
        <v>16</v>
      </c>
      <c r="B20" s="125">
        <f>'1月'!AD18</f>
        <v>-1.5</v>
      </c>
      <c r="C20" s="126">
        <f>'2月'!AD18</f>
        <v>-0.6</v>
      </c>
      <c r="D20" s="126">
        <f>'3月'!AD18</f>
        <v>7.3</v>
      </c>
      <c r="E20" s="126">
        <f>'4月'!AD18</f>
        <v>2.2</v>
      </c>
      <c r="F20" s="126">
        <f>'5月'!AD18</f>
        <v>8</v>
      </c>
      <c r="G20" s="126">
        <f>'6月'!AD18</f>
        <v>18.8</v>
      </c>
      <c r="H20" s="126">
        <f>'7月'!AD18</f>
        <v>20.4</v>
      </c>
      <c r="I20" s="126">
        <f>'8月'!AD18</f>
        <v>25.6</v>
      </c>
      <c r="J20" s="126">
        <f>'9月'!AD18</f>
        <v>18.5</v>
      </c>
      <c r="K20" s="126">
        <f>'10月'!AD18</f>
        <v>16.9</v>
      </c>
      <c r="L20" s="126">
        <f>'11月'!AD18</f>
        <v>2.8</v>
      </c>
      <c r="M20" s="127">
        <f>'12月'!AD18</f>
        <v>2.8</v>
      </c>
      <c r="N20" s="106"/>
    </row>
    <row r="21" spans="1:14" ht="18" customHeight="1">
      <c r="A21" s="124">
        <v>17</v>
      </c>
      <c r="B21" s="125">
        <f>'1月'!AD19</f>
        <v>-2</v>
      </c>
      <c r="C21" s="126">
        <f>'2月'!AD19</f>
        <v>-0.7</v>
      </c>
      <c r="D21" s="126">
        <f>'3月'!AD19</f>
        <v>4.6</v>
      </c>
      <c r="E21" s="126">
        <f>'4月'!AD19</f>
        <v>2.1</v>
      </c>
      <c r="F21" s="126">
        <f>'5月'!AD19</f>
        <v>12.2</v>
      </c>
      <c r="G21" s="126">
        <f>'6月'!AD19</f>
        <v>18.2</v>
      </c>
      <c r="H21" s="126">
        <f>'7月'!AD19</f>
        <v>22.3</v>
      </c>
      <c r="I21" s="126">
        <f>'8月'!AD19</f>
        <v>25.1</v>
      </c>
      <c r="J21" s="126">
        <f>'9月'!AD19</f>
        <v>18.1</v>
      </c>
      <c r="K21" s="126">
        <f>'10月'!AD19</f>
        <v>14.8</v>
      </c>
      <c r="L21" s="126">
        <f>'11月'!AD19</f>
        <v>8</v>
      </c>
      <c r="M21" s="127">
        <f>'12月'!AD19</f>
        <v>1.2</v>
      </c>
      <c r="N21" s="106"/>
    </row>
    <row r="22" spans="1:14" ht="18" customHeight="1">
      <c r="A22" s="124">
        <v>18</v>
      </c>
      <c r="B22" s="125">
        <f>'1月'!AD20</f>
        <v>-1.2</v>
      </c>
      <c r="C22" s="126">
        <f>'2月'!AD20</f>
        <v>-0.4</v>
      </c>
      <c r="D22" s="126">
        <f>'3月'!AD20</f>
        <v>2.3</v>
      </c>
      <c r="E22" s="126">
        <f>'4月'!AD20</f>
        <v>2.8</v>
      </c>
      <c r="F22" s="126">
        <f>'5月'!AD20</f>
        <v>13.8</v>
      </c>
      <c r="G22" s="126">
        <f>'6月'!AD20</f>
        <v>18.8</v>
      </c>
      <c r="H22" s="126">
        <f>'7月'!AD20</f>
        <v>24</v>
      </c>
      <c r="I22" s="126">
        <f>'8月'!AD20</f>
        <v>25.3</v>
      </c>
      <c r="J22" s="126">
        <f>'9月'!AD20</f>
        <v>19</v>
      </c>
      <c r="K22" s="126">
        <f>'10月'!AD20</f>
        <v>14.2</v>
      </c>
      <c r="L22" s="126">
        <f>'11月'!AD20</f>
        <v>9.5</v>
      </c>
      <c r="M22" s="127">
        <f>'12月'!AD20</f>
        <v>1.8</v>
      </c>
      <c r="N22" s="106"/>
    </row>
    <row r="23" spans="1:14" ht="18" customHeight="1">
      <c r="A23" s="124">
        <v>19</v>
      </c>
      <c r="B23" s="125">
        <f>'1月'!AD21</f>
        <v>1.4</v>
      </c>
      <c r="C23" s="126">
        <f>'2月'!AD21</f>
        <v>-0.6</v>
      </c>
      <c r="D23" s="126">
        <f>'3月'!AD21</f>
        <v>2.2</v>
      </c>
      <c r="E23" s="126">
        <f>'4月'!AD21</f>
        <v>7.4</v>
      </c>
      <c r="F23" s="126">
        <f>'5月'!AD21</f>
        <v>15.9</v>
      </c>
      <c r="G23" s="126">
        <f>'6月'!AD21</f>
        <v>18.6</v>
      </c>
      <c r="H23" s="126">
        <f>'7月'!AD21</f>
        <v>23.4</v>
      </c>
      <c r="I23" s="126">
        <f>'8月'!AD21</f>
        <v>24.2</v>
      </c>
      <c r="J23" s="126">
        <f>'9月'!AD21</f>
        <v>18.7</v>
      </c>
      <c r="K23" s="126">
        <f>'10月'!AD21</f>
        <v>14.9</v>
      </c>
      <c r="L23" s="126">
        <f>'11月'!AD21</f>
        <v>8.7</v>
      </c>
      <c r="M23" s="127">
        <f>'12月'!AD21</f>
        <v>0.5</v>
      </c>
      <c r="N23" s="106"/>
    </row>
    <row r="24" spans="1:14" ht="18" customHeight="1">
      <c r="A24" s="128">
        <v>20</v>
      </c>
      <c r="B24" s="129">
        <f>'1月'!AD22</f>
        <v>4.4</v>
      </c>
      <c r="C24" s="130">
        <f>'2月'!AD22</f>
        <v>-0.5</v>
      </c>
      <c r="D24" s="130">
        <f>'3月'!AD22</f>
        <v>4.9</v>
      </c>
      <c r="E24" s="130">
        <f>'4月'!AD22</f>
        <v>8.4</v>
      </c>
      <c r="F24" s="130">
        <f>'5月'!AD22</f>
        <v>17</v>
      </c>
      <c r="G24" s="130">
        <f>'6月'!AD22</f>
        <v>20.7</v>
      </c>
      <c r="H24" s="130">
        <f>'7月'!AD22</f>
        <v>24.2</v>
      </c>
      <c r="I24" s="130">
        <f>'8月'!AD22</f>
        <v>23.1</v>
      </c>
      <c r="J24" s="130">
        <f>'9月'!AD22</f>
        <v>20.7</v>
      </c>
      <c r="K24" s="130">
        <f>'10月'!AD22</f>
        <v>15.4</v>
      </c>
      <c r="L24" s="130">
        <f>'11月'!AD22</f>
        <v>9.6</v>
      </c>
      <c r="M24" s="131">
        <f>'12月'!AD22</f>
        <v>5.7</v>
      </c>
      <c r="N24" s="106"/>
    </row>
    <row r="25" spans="1:14" ht="18" customHeight="1">
      <c r="A25" s="120">
        <v>21</v>
      </c>
      <c r="B25" s="121">
        <f>'1月'!AD23</f>
        <v>4.2</v>
      </c>
      <c r="C25" s="122">
        <f>'2月'!AD23</f>
        <v>-1.3</v>
      </c>
      <c r="D25" s="122">
        <f>'3月'!AD23</f>
        <v>5.1</v>
      </c>
      <c r="E25" s="122">
        <f>'4月'!AD23</f>
        <v>10.7</v>
      </c>
      <c r="F25" s="122">
        <f>'5月'!AD23</f>
        <v>14.5</v>
      </c>
      <c r="G25" s="122">
        <f>'6月'!AD23</f>
        <v>22.1</v>
      </c>
      <c r="H25" s="122">
        <f>'7月'!AD23</f>
        <v>23.4</v>
      </c>
      <c r="I25" s="122">
        <f>'8月'!AD23</f>
        <v>22.5</v>
      </c>
      <c r="J25" s="122">
        <f>'9月'!AD23</f>
        <v>20.5</v>
      </c>
      <c r="K25" s="122">
        <f>'10月'!AD23</f>
        <v>16.2</v>
      </c>
      <c r="L25" s="122">
        <f>'11月'!AD23</f>
        <v>9.6</v>
      </c>
      <c r="M25" s="123">
        <f>'12月'!AD23</f>
        <v>4.8</v>
      </c>
      <c r="N25" s="106"/>
    </row>
    <row r="26" spans="1:14" ht="18" customHeight="1">
      <c r="A26" s="124">
        <v>22</v>
      </c>
      <c r="B26" s="125">
        <f>'1月'!AD24</f>
        <v>1.3</v>
      </c>
      <c r="C26" s="126">
        <f>'2月'!AD24</f>
        <v>1.4</v>
      </c>
      <c r="D26" s="126">
        <f>'3月'!AD24</f>
        <v>0.8</v>
      </c>
      <c r="E26" s="126">
        <f>'4月'!AD24</f>
        <v>4.7</v>
      </c>
      <c r="F26" s="126">
        <f>'5月'!AD24</f>
        <v>15.3</v>
      </c>
      <c r="G26" s="126">
        <f>'6月'!AD24</f>
        <v>19.9</v>
      </c>
      <c r="H26" s="126">
        <f>'7月'!AD24</f>
        <v>24.4</v>
      </c>
      <c r="I26" s="126">
        <f>'8月'!AD24</f>
        <v>23.8</v>
      </c>
      <c r="J26" s="126">
        <f>'9月'!AD24</f>
        <v>20.1</v>
      </c>
      <c r="K26" s="126">
        <f>'10月'!AD24</f>
        <v>13.3</v>
      </c>
      <c r="L26" s="126">
        <f>'11月'!AD24</f>
        <v>14</v>
      </c>
      <c r="M26" s="127">
        <f>'12月'!AD24</f>
        <v>7.5</v>
      </c>
      <c r="N26" s="106"/>
    </row>
    <row r="27" spans="1:14" ht="18" customHeight="1">
      <c r="A27" s="124">
        <v>23</v>
      </c>
      <c r="B27" s="125">
        <f>'1月'!AD25</f>
        <v>0.7</v>
      </c>
      <c r="C27" s="126">
        <f>'2月'!AD25</f>
        <v>3.1</v>
      </c>
      <c r="D27" s="126">
        <f>'3月'!AD25</f>
        <v>6.2</v>
      </c>
      <c r="E27" s="126">
        <f>'4月'!AD25</f>
        <v>5.8</v>
      </c>
      <c r="F27" s="126">
        <f>'5月'!AD25</f>
        <v>13.8</v>
      </c>
      <c r="G27" s="126">
        <f>'6月'!AD25</f>
        <v>18.5</v>
      </c>
      <c r="H27" s="126">
        <f>'7月'!AD25</f>
        <v>22.7</v>
      </c>
      <c r="I27" s="126">
        <f>'8月'!AD25</f>
        <v>25.2</v>
      </c>
      <c r="J27" s="126">
        <f>'9月'!AD25</f>
        <v>15.5</v>
      </c>
      <c r="K27" s="126">
        <f>'10月'!AD25</f>
        <v>11.3</v>
      </c>
      <c r="L27" s="126">
        <f>'11月'!AD25</f>
        <v>7.1</v>
      </c>
      <c r="M27" s="127">
        <f>'12月'!AD25</f>
        <v>5.4</v>
      </c>
      <c r="N27" s="106"/>
    </row>
    <row r="28" spans="1:14" ht="18" customHeight="1">
      <c r="A28" s="124">
        <v>24</v>
      </c>
      <c r="B28" s="125">
        <f>'1月'!AD26</f>
        <v>-0.3</v>
      </c>
      <c r="C28" s="126">
        <f>'2月'!AD26</f>
        <v>6.3</v>
      </c>
      <c r="D28" s="126">
        <f>'3月'!AD26</f>
        <v>1.6</v>
      </c>
      <c r="E28" s="126">
        <f>'4月'!AD26</f>
        <v>3.7</v>
      </c>
      <c r="F28" s="126">
        <f>'5月'!AD26</f>
        <v>14.3</v>
      </c>
      <c r="G28" s="126">
        <f>'6月'!AD26</f>
        <v>19.3</v>
      </c>
      <c r="H28" s="126">
        <f>'7月'!AD26</f>
        <v>24.5</v>
      </c>
      <c r="I28" s="126">
        <f>'8月'!AD26</f>
        <v>25.9</v>
      </c>
      <c r="J28" s="126">
        <f>'9月'!AD26</f>
        <v>15.8</v>
      </c>
      <c r="K28" s="126">
        <f>'10月'!AD26</f>
        <v>10.7</v>
      </c>
      <c r="L28" s="126">
        <f>'11月'!AD26</f>
        <v>3.4</v>
      </c>
      <c r="M28" s="127">
        <f>'12月'!AD26</f>
        <v>1.7</v>
      </c>
      <c r="N28" s="106"/>
    </row>
    <row r="29" spans="1:14" ht="18" customHeight="1">
      <c r="A29" s="124">
        <v>25</v>
      </c>
      <c r="B29" s="125">
        <f>'1月'!AD27</f>
        <v>2.4</v>
      </c>
      <c r="C29" s="126">
        <f>'2月'!AD27</f>
        <v>5.1</v>
      </c>
      <c r="D29" s="126">
        <f>'3月'!AD27</f>
        <v>2.5</v>
      </c>
      <c r="E29" s="126">
        <f>'4月'!AD27</f>
        <v>2.5</v>
      </c>
      <c r="F29" s="126">
        <f>'5月'!AD27</f>
        <v>16.2</v>
      </c>
      <c r="G29" s="126">
        <f>'6月'!AD27</f>
        <v>18.8</v>
      </c>
      <c r="H29" s="126">
        <f>'7月'!AD27</f>
        <v>23.5</v>
      </c>
      <c r="I29" s="126">
        <f>'8月'!AD27</f>
        <v>25.2</v>
      </c>
      <c r="J29" s="126">
        <f>'9月'!AD27</f>
        <v>11.9</v>
      </c>
      <c r="K29" s="126">
        <f>'10月'!AD27</f>
        <v>16</v>
      </c>
      <c r="L29" s="126">
        <f>'11月'!AD27</f>
        <v>5.3</v>
      </c>
      <c r="M29" s="127">
        <f>'12月'!AD27</f>
        <v>-0.5</v>
      </c>
      <c r="N29" s="106"/>
    </row>
    <row r="30" spans="1:14" ht="18" customHeight="1">
      <c r="A30" s="124">
        <v>26</v>
      </c>
      <c r="B30" s="125">
        <f>'1月'!AD28</f>
        <v>1.1</v>
      </c>
      <c r="C30" s="126">
        <f>'2月'!AD28</f>
        <v>14</v>
      </c>
      <c r="D30" s="126">
        <f>'3月'!AD28</f>
        <v>1.8</v>
      </c>
      <c r="E30" s="126">
        <f>'4月'!AD28</f>
        <v>7.5</v>
      </c>
      <c r="F30" s="126">
        <f>'5月'!AD28</f>
        <v>10.5</v>
      </c>
      <c r="G30" s="126">
        <f>'6月'!AD28</f>
        <v>20.1</v>
      </c>
      <c r="H30" s="126">
        <f>'7月'!AD28</f>
        <v>22.3</v>
      </c>
      <c r="I30" s="126">
        <f>'8月'!AD28</f>
        <v>24.3</v>
      </c>
      <c r="J30" s="126">
        <f>'9月'!AD28</f>
        <v>11.5</v>
      </c>
      <c r="K30" s="126">
        <f>'10月'!AD28</f>
        <v>9.1</v>
      </c>
      <c r="L30" s="126">
        <f>'11月'!AD28</f>
        <v>11</v>
      </c>
      <c r="M30" s="127">
        <f>'12月'!AD28</f>
        <v>1.4</v>
      </c>
      <c r="N30" s="106"/>
    </row>
    <row r="31" spans="1:14" ht="18" customHeight="1">
      <c r="A31" s="124">
        <v>27</v>
      </c>
      <c r="B31" s="125">
        <f>'1月'!AD29</f>
        <v>-1.5</v>
      </c>
      <c r="C31" s="126">
        <f>'2月'!AD29</f>
        <v>4.7</v>
      </c>
      <c r="D31" s="126">
        <f>'3月'!AD29</f>
        <v>0.1</v>
      </c>
      <c r="E31" s="126">
        <f>'4月'!AD29</f>
        <v>7.7</v>
      </c>
      <c r="F31" s="126">
        <f>'5月'!AD29</f>
        <v>10.2</v>
      </c>
      <c r="G31" s="126">
        <f>'6月'!AD29</f>
        <v>22.6</v>
      </c>
      <c r="H31" s="126">
        <f>'7月'!AD29</f>
        <v>23</v>
      </c>
      <c r="I31" s="126">
        <f>'8月'!AD29</f>
        <v>23.5</v>
      </c>
      <c r="J31" s="126">
        <f>'9月'!AD29</f>
        <v>14.7</v>
      </c>
      <c r="K31" s="126">
        <f>'10月'!AD29</f>
        <v>4.9</v>
      </c>
      <c r="L31" s="126">
        <f>'11月'!AD29</f>
        <v>8.4</v>
      </c>
      <c r="M31" s="127">
        <f>'12月'!AD29</f>
        <v>2.3</v>
      </c>
      <c r="N31" s="106"/>
    </row>
    <row r="32" spans="1:14" ht="18" customHeight="1">
      <c r="A32" s="124">
        <v>28</v>
      </c>
      <c r="B32" s="125">
        <f>'1月'!AD30</f>
        <v>3.5</v>
      </c>
      <c r="C32" s="126">
        <f>'2月'!AD30</f>
        <v>0.9</v>
      </c>
      <c r="D32" s="126">
        <f>'3月'!AD30</f>
        <v>2</v>
      </c>
      <c r="E32" s="126">
        <f>'4月'!AD30</f>
        <v>10.2</v>
      </c>
      <c r="F32" s="126">
        <f>'5月'!AD30</f>
        <v>10.7</v>
      </c>
      <c r="G32" s="126">
        <f>'6月'!AD30</f>
        <v>22.8</v>
      </c>
      <c r="H32" s="126">
        <f>'7月'!AD30</f>
        <v>23.4</v>
      </c>
      <c r="I32" s="126">
        <f>'8月'!AD30</f>
        <v>24.2</v>
      </c>
      <c r="J32" s="126">
        <f>'9月'!AD30</f>
        <v>18.3</v>
      </c>
      <c r="K32" s="126">
        <f>'10月'!AD30</f>
        <v>7.5</v>
      </c>
      <c r="L32" s="126">
        <f>'11月'!AD30</f>
        <v>7.4</v>
      </c>
      <c r="M32" s="127">
        <f>'12月'!AD30</f>
        <v>2.9</v>
      </c>
      <c r="N32" s="106"/>
    </row>
    <row r="33" spans="1:14" ht="18" customHeight="1">
      <c r="A33" s="124">
        <v>29</v>
      </c>
      <c r="B33" s="125">
        <f>'1月'!AD31</f>
        <v>3.7</v>
      </c>
      <c r="C33" s="126"/>
      <c r="D33" s="126">
        <f>'3月'!AD31</f>
        <v>0.8</v>
      </c>
      <c r="E33" s="126">
        <f>'4月'!AD31</f>
        <v>8.4</v>
      </c>
      <c r="F33" s="126">
        <f>'5月'!AD31</f>
        <v>10.8</v>
      </c>
      <c r="G33" s="126">
        <f>'6月'!AD31</f>
        <v>21.5</v>
      </c>
      <c r="H33" s="126">
        <f>'7月'!AD31</f>
        <v>22.4</v>
      </c>
      <c r="I33" s="126">
        <f>'8月'!AD31</f>
        <v>23.7</v>
      </c>
      <c r="J33" s="126">
        <f>'9月'!AD31</f>
        <v>15.6</v>
      </c>
      <c r="K33" s="126">
        <f>'10月'!AD31</f>
        <v>10.6</v>
      </c>
      <c r="L33" s="126">
        <f>'11月'!AD31</f>
        <v>5</v>
      </c>
      <c r="M33" s="127">
        <f>'12月'!AD31</f>
        <v>3.3</v>
      </c>
      <c r="N33" s="106"/>
    </row>
    <row r="34" spans="1:14" ht="18" customHeight="1">
      <c r="A34" s="124">
        <v>30</v>
      </c>
      <c r="B34" s="125">
        <f>'1月'!AD32</f>
        <v>1.3</v>
      </c>
      <c r="C34" s="126"/>
      <c r="D34" s="126">
        <f>'3月'!AD32</f>
        <v>-0.1</v>
      </c>
      <c r="E34" s="126">
        <f>'4月'!AD32</f>
        <v>7.8</v>
      </c>
      <c r="F34" s="126">
        <f>'5月'!AD32</f>
        <v>9.2</v>
      </c>
      <c r="G34" s="126">
        <f>'6月'!AD32</f>
        <v>20.6</v>
      </c>
      <c r="H34" s="126">
        <f>'7月'!AD32</f>
        <v>21.7</v>
      </c>
      <c r="I34" s="126">
        <f>'8月'!AD32</f>
        <v>23.5</v>
      </c>
      <c r="J34" s="126">
        <f>'9月'!AD32</f>
        <v>16.5</v>
      </c>
      <c r="K34" s="126">
        <f>'10月'!AD32</f>
        <v>11.7</v>
      </c>
      <c r="L34" s="126">
        <f>'11月'!AD32</f>
        <v>5.1</v>
      </c>
      <c r="M34" s="127">
        <f>'12月'!AD32</f>
        <v>0</v>
      </c>
      <c r="N34" s="106"/>
    </row>
    <row r="35" spans="1:14" ht="18" customHeight="1">
      <c r="A35" s="132">
        <v>31</v>
      </c>
      <c r="B35" s="129">
        <f>'1月'!AD33</f>
        <v>3.8</v>
      </c>
      <c r="C35" s="130"/>
      <c r="D35" s="130">
        <f>'3月'!AD33</f>
        <v>0.5</v>
      </c>
      <c r="E35" s="245"/>
      <c r="F35" s="130">
        <f>'5月'!AD33</f>
        <v>8.8</v>
      </c>
      <c r="G35" s="245"/>
      <c r="H35" s="130">
        <f>'7月'!AD33</f>
        <v>22.1</v>
      </c>
      <c r="I35" s="130">
        <f>'8月'!AD33</f>
        <v>23</v>
      </c>
      <c r="J35" s="245"/>
      <c r="K35" s="130">
        <f>'10月'!AD33</f>
        <v>14.8</v>
      </c>
      <c r="L35" s="130"/>
      <c r="M35" s="131">
        <f>'12月'!AD33</f>
        <v>1.4</v>
      </c>
      <c r="N35" s="106"/>
    </row>
    <row r="36" spans="1:14" ht="18" customHeight="1">
      <c r="A36" s="238" t="s">
        <v>9</v>
      </c>
      <c r="B36" s="185">
        <f>AVERAGE(B5:B35)</f>
        <v>0.7</v>
      </c>
      <c r="C36" s="186">
        <f aca="true" t="shared" si="0" ref="C36:M36">AVERAGE(C5:C35)</f>
        <v>0.882142857142857</v>
      </c>
      <c r="D36" s="186">
        <f t="shared" si="0"/>
        <v>2.7580645161290316</v>
      </c>
      <c r="E36" s="186">
        <f t="shared" si="0"/>
        <v>5.976666666666666</v>
      </c>
      <c r="F36" s="186">
        <f t="shared" si="0"/>
        <v>11.654838709677419</v>
      </c>
      <c r="G36" s="186">
        <f t="shared" si="0"/>
        <v>17.216666666666672</v>
      </c>
      <c r="H36" s="186">
        <f t="shared" si="0"/>
        <v>21.9</v>
      </c>
      <c r="I36" s="186">
        <f t="shared" si="0"/>
        <v>24.36129032258065</v>
      </c>
      <c r="J36" s="186">
        <f t="shared" si="0"/>
        <v>19.860000000000003</v>
      </c>
      <c r="K36" s="186">
        <f t="shared" si="0"/>
        <v>14.738709677419353</v>
      </c>
      <c r="L36" s="186">
        <f t="shared" si="0"/>
        <v>8.586666666666668</v>
      </c>
      <c r="M36" s="187">
        <f t="shared" si="0"/>
        <v>4.48709677419355</v>
      </c>
      <c r="N36" s="106"/>
    </row>
    <row r="37" spans="1:14" ht="18" customHeight="1">
      <c r="A37" s="239" t="s">
        <v>49</v>
      </c>
      <c r="B37" s="235">
        <f>MIN(B5:B35)</f>
        <v>-2.2</v>
      </c>
      <c r="C37" s="236">
        <f aca="true" t="shared" si="1" ref="C37:M37">MIN(C5:C35)</f>
        <v>-3.3</v>
      </c>
      <c r="D37" s="236">
        <f t="shared" si="1"/>
        <v>-0.1</v>
      </c>
      <c r="E37" s="236">
        <f t="shared" si="1"/>
        <v>1</v>
      </c>
      <c r="F37" s="236">
        <f t="shared" si="1"/>
        <v>6.5</v>
      </c>
      <c r="G37" s="236">
        <f t="shared" si="1"/>
        <v>9</v>
      </c>
      <c r="H37" s="236">
        <f t="shared" si="1"/>
        <v>17.9</v>
      </c>
      <c r="I37" s="236">
        <f t="shared" si="1"/>
        <v>22.5</v>
      </c>
      <c r="J37" s="236">
        <f t="shared" si="1"/>
        <v>11.5</v>
      </c>
      <c r="K37" s="236">
        <f t="shared" si="1"/>
        <v>4.9</v>
      </c>
      <c r="L37" s="236">
        <f t="shared" si="1"/>
        <v>2.8</v>
      </c>
      <c r="M37" s="237">
        <f t="shared" si="1"/>
        <v>-0.5</v>
      </c>
      <c r="N37" s="106"/>
    </row>
    <row r="38" spans="1:14" ht="18" customHeight="1">
      <c r="A38" s="240" t="s">
        <v>35</v>
      </c>
      <c r="B38" s="133">
        <f>AVERAGE(B5:B14)</f>
        <v>0.32999999999999996</v>
      </c>
      <c r="C38" s="134">
        <f aca="true" t="shared" si="2" ref="C38:M38">AVERAGE(C5:C14)</f>
        <v>-0.5</v>
      </c>
      <c r="D38" s="134">
        <f t="shared" si="2"/>
        <v>2.81</v>
      </c>
      <c r="E38" s="134">
        <f t="shared" si="2"/>
        <v>5.1899999999999995</v>
      </c>
      <c r="F38" s="134">
        <f t="shared" si="2"/>
        <v>11.570000000000002</v>
      </c>
      <c r="G38" s="134">
        <f t="shared" si="2"/>
        <v>12.99</v>
      </c>
      <c r="H38" s="134">
        <f t="shared" si="2"/>
        <v>21.21</v>
      </c>
      <c r="I38" s="134">
        <f t="shared" si="2"/>
        <v>24.7</v>
      </c>
      <c r="J38" s="134">
        <f t="shared" si="2"/>
        <v>23.419999999999998</v>
      </c>
      <c r="K38" s="134">
        <f t="shared" si="2"/>
        <v>16.63</v>
      </c>
      <c r="L38" s="134">
        <f t="shared" si="2"/>
        <v>9.91</v>
      </c>
      <c r="M38" s="135">
        <f t="shared" si="2"/>
        <v>6.410000000000001</v>
      </c>
      <c r="N38" s="106"/>
    </row>
    <row r="39" spans="1:14" ht="18" customHeight="1">
      <c r="A39" s="241" t="s">
        <v>36</v>
      </c>
      <c r="B39" s="191">
        <f>AVERAGE(B15:B24)</f>
        <v>-0.18000000000000008</v>
      </c>
      <c r="C39" s="136">
        <f aca="true" t="shared" si="3" ref="C39:M39">AVERAGE(C15:C24)</f>
        <v>-0.45</v>
      </c>
      <c r="D39" s="136">
        <f t="shared" si="3"/>
        <v>3.6100000000000003</v>
      </c>
      <c r="E39" s="136">
        <f t="shared" si="3"/>
        <v>5.84</v>
      </c>
      <c r="F39" s="136">
        <f t="shared" si="3"/>
        <v>11.129999999999999</v>
      </c>
      <c r="G39" s="136">
        <f t="shared" si="3"/>
        <v>18.04</v>
      </c>
      <c r="H39" s="136">
        <f t="shared" si="3"/>
        <v>21.34</v>
      </c>
      <c r="I39" s="136">
        <f t="shared" si="3"/>
        <v>24.339999999999996</v>
      </c>
      <c r="J39" s="136">
        <f t="shared" si="3"/>
        <v>20.119999999999997</v>
      </c>
      <c r="K39" s="136">
        <f t="shared" si="3"/>
        <v>16.450000000000003</v>
      </c>
      <c r="L39" s="136">
        <f t="shared" si="3"/>
        <v>8.219999999999999</v>
      </c>
      <c r="M39" s="137">
        <f t="shared" si="3"/>
        <v>4.48</v>
      </c>
      <c r="N39" s="106"/>
    </row>
    <row r="40" spans="1:14" ht="18" customHeight="1">
      <c r="A40" s="242" t="s">
        <v>37</v>
      </c>
      <c r="B40" s="138">
        <f>AVERAGE(B25:B35)</f>
        <v>1.8363636363636366</v>
      </c>
      <c r="C40" s="139">
        <f aca="true" t="shared" si="4" ref="C40:M40">AVERAGE(C25:C35)</f>
        <v>4.275</v>
      </c>
      <c r="D40" s="139">
        <f t="shared" si="4"/>
        <v>1.9363636363636365</v>
      </c>
      <c r="E40" s="139">
        <f t="shared" si="4"/>
        <v>6.9</v>
      </c>
      <c r="F40" s="139">
        <f t="shared" si="4"/>
        <v>12.20909090909091</v>
      </c>
      <c r="G40" s="139">
        <f t="shared" si="4"/>
        <v>20.619999999999997</v>
      </c>
      <c r="H40" s="139">
        <f t="shared" si="4"/>
        <v>23.036363636363635</v>
      </c>
      <c r="I40" s="139">
        <f t="shared" si="4"/>
        <v>24.072727272727267</v>
      </c>
      <c r="J40" s="139">
        <f t="shared" si="4"/>
        <v>16.04</v>
      </c>
      <c r="K40" s="139">
        <f t="shared" si="4"/>
        <v>11.463636363636363</v>
      </c>
      <c r="L40" s="139">
        <f t="shared" si="4"/>
        <v>7.63</v>
      </c>
      <c r="M40" s="140">
        <f t="shared" si="4"/>
        <v>2.7454545454545456</v>
      </c>
      <c r="N40" s="106"/>
    </row>
    <row r="41" spans="1:14" ht="18" customHeight="1">
      <c r="A41" s="243" t="s">
        <v>40</v>
      </c>
      <c r="B41" s="141">
        <f>DCOUNTA($A3:$M35,2,B44:B45)</f>
        <v>13</v>
      </c>
      <c r="C41" s="142">
        <f>DCOUNTA($A3:$M35,3,C44:C45)</f>
        <v>16</v>
      </c>
      <c r="D41" s="142">
        <f>DCOUNTA($A3:$M35,4,D44:D45)</f>
        <v>1</v>
      </c>
      <c r="E41" s="142">
        <f>DCOUNTA($A3:$M35,5,E44:E45)</f>
        <v>0</v>
      </c>
      <c r="F41" s="142">
        <f>DCOUNTA($A3:$M35,6,F44:F45)</f>
        <v>0</v>
      </c>
      <c r="G41" s="142">
        <f>DCOUNTA($A3:$M35,7,G44:G45)</f>
        <v>0</v>
      </c>
      <c r="H41" s="142">
        <f>DCOUNTA($A3:$M35,8,H44:H45)</f>
        <v>0</v>
      </c>
      <c r="I41" s="142">
        <f>DCOUNTA($A3:$M35,9,I44:I45)</f>
        <v>0</v>
      </c>
      <c r="J41" s="142">
        <f>DCOUNTA($A3:$M35,10,J44:J45)</f>
        <v>0</v>
      </c>
      <c r="K41" s="142">
        <f>DCOUNTA($A3:$M35,11,K44:K45)</f>
        <v>0</v>
      </c>
      <c r="L41" s="142">
        <f>DCOUNTA($A3:$M35,12,L44:L45)</f>
        <v>0</v>
      </c>
      <c r="M41" s="143">
        <f>DCOUNTA($A3:$M35,13,M44:M45)</f>
        <v>1</v>
      </c>
      <c r="N41" s="106"/>
    </row>
    <row r="42" spans="1:14" ht="18" customHeight="1">
      <c r="A42" s="242" t="s">
        <v>41</v>
      </c>
      <c r="B42" s="144">
        <f>DCOUNTA($A3:$M35,2,B47:B48)</f>
        <v>0</v>
      </c>
      <c r="C42" s="145">
        <f>DCOUNTA($A3:$M35,3,C47:C48)</f>
        <v>0</v>
      </c>
      <c r="D42" s="145">
        <f>DCOUNTA($A3:$M35,4,D47:D48)</f>
        <v>0</v>
      </c>
      <c r="E42" s="145">
        <f>DCOUNTA($A3:$M35,5,E47:E48)</f>
        <v>0</v>
      </c>
      <c r="F42" s="145">
        <f>DCOUNTA($A3:$M35,6,F47:F48)</f>
        <v>0</v>
      </c>
      <c r="G42" s="145">
        <f>DCOUNTA($A3:$M35,7,G47:G48)</f>
        <v>0</v>
      </c>
      <c r="H42" s="145">
        <f>DCOUNTA($A3:$M35,8,H47:H48)</f>
        <v>0</v>
      </c>
      <c r="I42" s="145">
        <f>DCOUNTA($A3:$M35,9,I47:I48)</f>
        <v>11</v>
      </c>
      <c r="J42" s="145">
        <f>DCOUNTA($A3:$M35,10,J47:J48)</f>
        <v>4</v>
      </c>
      <c r="K42" s="145">
        <f>DCOUNTA($A3:$M35,11,K47:K48)</f>
        <v>0</v>
      </c>
      <c r="L42" s="145">
        <f>DCOUNTA($A3:$M35,12,L47:L48)</f>
        <v>0</v>
      </c>
      <c r="M42" s="146">
        <f>DCOUNTA($A3:$M35,13,M47:M48)</f>
        <v>0</v>
      </c>
      <c r="N42" s="106"/>
    </row>
    <row r="43" spans="1:14" ht="18" customHeight="1">
      <c r="A43" s="244" t="s">
        <v>38</v>
      </c>
      <c r="B43" s="188">
        <v>0.21322580645161296</v>
      </c>
      <c r="C43" s="189">
        <v>0.1885426929392447</v>
      </c>
      <c r="D43" s="189">
        <v>2.609591397849462</v>
      </c>
      <c r="E43" s="189">
        <v>7.691111111111111</v>
      </c>
      <c r="F43" s="189">
        <v>12.209784946236558</v>
      </c>
      <c r="G43" s="189">
        <v>16.246888888888886</v>
      </c>
      <c r="H43" s="189">
        <v>20.110215053763444</v>
      </c>
      <c r="I43" s="189">
        <v>22</v>
      </c>
      <c r="J43" s="189">
        <v>18.810666666666673</v>
      </c>
      <c r="K43" s="189">
        <v>13.167096774193547</v>
      </c>
      <c r="L43" s="189">
        <v>7.7</v>
      </c>
      <c r="M43" s="190">
        <v>2.774086021505376</v>
      </c>
      <c r="N43" s="106"/>
    </row>
    <row r="44" spans="1:13" ht="12">
      <c r="A44" s="147" t="s">
        <v>43</v>
      </c>
      <c r="B44" s="148" t="s">
        <v>22</v>
      </c>
      <c r="C44" s="148" t="s">
        <v>23</v>
      </c>
      <c r="D44" s="148" t="s">
        <v>24</v>
      </c>
      <c r="E44" s="148" t="s">
        <v>25</v>
      </c>
      <c r="F44" s="148" t="s">
        <v>26</v>
      </c>
      <c r="G44" s="148" t="s">
        <v>27</v>
      </c>
      <c r="H44" s="148" t="s">
        <v>28</v>
      </c>
      <c r="I44" s="148" t="s">
        <v>29</v>
      </c>
      <c r="J44" s="148" t="s">
        <v>30</v>
      </c>
      <c r="K44" s="148" t="s">
        <v>31</v>
      </c>
      <c r="L44" s="148" t="s">
        <v>32</v>
      </c>
      <c r="M44" s="148" t="s">
        <v>33</v>
      </c>
    </row>
    <row r="45" spans="2:13" ht="12">
      <c r="B45" s="247" t="s">
        <v>51</v>
      </c>
      <c r="C45" s="149" t="s">
        <v>50</v>
      </c>
      <c r="D45" s="149" t="s">
        <v>50</v>
      </c>
      <c r="E45" s="149" t="s">
        <v>50</v>
      </c>
      <c r="F45" s="149" t="s">
        <v>50</v>
      </c>
      <c r="G45" s="149" t="s">
        <v>50</v>
      </c>
      <c r="H45" s="149" t="s">
        <v>50</v>
      </c>
      <c r="I45" s="149" t="s">
        <v>50</v>
      </c>
      <c r="J45" s="149" t="s">
        <v>50</v>
      </c>
      <c r="K45" s="149" t="s">
        <v>50</v>
      </c>
      <c r="L45" s="149" t="s">
        <v>50</v>
      </c>
      <c r="M45" s="149" t="s">
        <v>50</v>
      </c>
    </row>
    <row r="47" spans="1:13" ht="12">
      <c r="A47" s="147" t="s">
        <v>44</v>
      </c>
      <c r="B47" s="148" t="s">
        <v>22</v>
      </c>
      <c r="C47" s="148" t="s">
        <v>23</v>
      </c>
      <c r="D47" s="148" t="s">
        <v>24</v>
      </c>
      <c r="E47" s="148" t="s">
        <v>25</v>
      </c>
      <c r="F47" s="148" t="s">
        <v>26</v>
      </c>
      <c r="G47" s="148" t="s">
        <v>27</v>
      </c>
      <c r="H47" s="148" t="s">
        <v>28</v>
      </c>
      <c r="I47" s="148" t="s">
        <v>29</v>
      </c>
      <c r="J47" s="148" t="s">
        <v>30</v>
      </c>
      <c r="K47" s="148" t="s">
        <v>31</v>
      </c>
      <c r="L47" s="148" t="s">
        <v>32</v>
      </c>
      <c r="M47" s="148" t="s">
        <v>33</v>
      </c>
    </row>
    <row r="48" spans="2:13" ht="12">
      <c r="B48" s="247" t="s">
        <v>53</v>
      </c>
      <c r="C48" s="149" t="s">
        <v>52</v>
      </c>
      <c r="D48" s="149" t="s">
        <v>52</v>
      </c>
      <c r="E48" s="149" t="s">
        <v>52</v>
      </c>
      <c r="F48" s="149" t="s">
        <v>52</v>
      </c>
      <c r="G48" s="149" t="s">
        <v>52</v>
      </c>
      <c r="H48" s="149" t="s">
        <v>52</v>
      </c>
      <c r="I48" s="149" t="s">
        <v>52</v>
      </c>
      <c r="J48" s="149" t="s">
        <v>52</v>
      </c>
      <c r="K48" s="149" t="s">
        <v>52</v>
      </c>
      <c r="L48" s="149" t="s">
        <v>52</v>
      </c>
      <c r="M48" s="149" t="s">
        <v>52</v>
      </c>
    </row>
    <row r="58" ht="12">
      <c r="A58" s="147" t="s">
        <v>46</v>
      </c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Roman,標準"&amp;9- 10 -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2010</v>
      </c>
      <c r="AA1" s="1" t="s">
        <v>1</v>
      </c>
      <c r="AB1" s="221">
        <v>2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02">
        <v>4.4</v>
      </c>
      <c r="C3" s="202">
        <v>3.5</v>
      </c>
      <c r="D3" s="202">
        <v>3.4</v>
      </c>
      <c r="E3" s="202">
        <v>4</v>
      </c>
      <c r="F3" s="202">
        <v>3</v>
      </c>
      <c r="G3" s="202">
        <v>3.1</v>
      </c>
      <c r="H3" s="202">
        <v>3.8</v>
      </c>
      <c r="I3" s="202">
        <v>5.8</v>
      </c>
      <c r="J3" s="202">
        <v>7.7</v>
      </c>
      <c r="K3" s="202">
        <v>8.2</v>
      </c>
      <c r="L3" s="202">
        <v>7.7</v>
      </c>
      <c r="M3" s="202">
        <v>7.3</v>
      </c>
      <c r="N3" s="202">
        <v>6.3</v>
      </c>
      <c r="O3" s="202">
        <v>5.9</v>
      </c>
      <c r="P3" s="202">
        <v>5.5</v>
      </c>
      <c r="Q3" s="202">
        <v>4.6</v>
      </c>
      <c r="R3" s="202">
        <v>3.4</v>
      </c>
      <c r="S3" s="202">
        <v>2.3</v>
      </c>
      <c r="T3" s="202">
        <v>1</v>
      </c>
      <c r="U3" s="202">
        <v>1.2</v>
      </c>
      <c r="V3" s="202">
        <v>1.5</v>
      </c>
      <c r="W3" s="202">
        <v>1.2</v>
      </c>
      <c r="X3" s="202">
        <v>1.2</v>
      </c>
      <c r="Y3" s="202">
        <v>1.3</v>
      </c>
      <c r="Z3" s="209">
        <f aca="true" t="shared" si="0" ref="Z3:Z30">AVERAGE(B3:Y3)</f>
        <v>4.054166666666667</v>
      </c>
      <c r="AA3" s="150">
        <v>8.5</v>
      </c>
      <c r="AB3" s="151">
        <v>0.4076388888888889</v>
      </c>
      <c r="AC3" s="2">
        <v>1</v>
      </c>
      <c r="AD3" s="150">
        <v>0.8</v>
      </c>
      <c r="AE3" s="248">
        <v>0.7784722222222222</v>
      </c>
      <c r="AF3" s="1"/>
    </row>
    <row r="4" spans="1:32" ht="11.25" customHeight="1">
      <c r="A4" s="210">
        <v>2</v>
      </c>
      <c r="B4" s="202">
        <v>1.6</v>
      </c>
      <c r="C4" s="202">
        <v>1.6</v>
      </c>
      <c r="D4" s="202">
        <v>1.1</v>
      </c>
      <c r="E4" s="202">
        <v>1</v>
      </c>
      <c r="F4" s="202">
        <v>0.1</v>
      </c>
      <c r="G4" s="202">
        <v>-0.7</v>
      </c>
      <c r="H4" s="202">
        <v>-0.7</v>
      </c>
      <c r="I4" s="202">
        <v>1.5</v>
      </c>
      <c r="J4" s="202">
        <v>2.7</v>
      </c>
      <c r="K4" s="202">
        <v>3.3</v>
      </c>
      <c r="L4" s="202">
        <v>4.4</v>
      </c>
      <c r="M4" s="202">
        <v>4.6</v>
      </c>
      <c r="N4" s="202">
        <v>4.4</v>
      </c>
      <c r="O4" s="202">
        <v>4.1</v>
      </c>
      <c r="P4" s="202">
        <v>4.1</v>
      </c>
      <c r="Q4" s="202">
        <v>3.9</v>
      </c>
      <c r="R4" s="202">
        <v>4</v>
      </c>
      <c r="S4" s="203">
        <v>4.5</v>
      </c>
      <c r="T4" s="202">
        <v>4.1</v>
      </c>
      <c r="U4" s="202">
        <v>4.6</v>
      </c>
      <c r="V4" s="202">
        <v>3.9</v>
      </c>
      <c r="W4" s="202">
        <v>3.8</v>
      </c>
      <c r="X4" s="202">
        <v>4.4</v>
      </c>
      <c r="Y4" s="202">
        <v>3.8</v>
      </c>
      <c r="Z4" s="209">
        <f t="shared" si="0"/>
        <v>2.920833333333333</v>
      </c>
      <c r="AA4" s="150">
        <v>5.1</v>
      </c>
      <c r="AB4" s="151">
        <v>0.5125</v>
      </c>
      <c r="AC4" s="2">
        <v>2</v>
      </c>
      <c r="AD4" s="150">
        <v>-1</v>
      </c>
      <c r="AE4" s="248">
        <v>0.2888888888888889</v>
      </c>
      <c r="AF4" s="1"/>
    </row>
    <row r="5" spans="1:32" ht="11.25" customHeight="1">
      <c r="A5" s="210">
        <v>3</v>
      </c>
      <c r="B5" s="202">
        <v>4.2</v>
      </c>
      <c r="C5" s="202">
        <v>3.8</v>
      </c>
      <c r="D5" s="202">
        <v>2.3</v>
      </c>
      <c r="E5" s="202">
        <v>1.6</v>
      </c>
      <c r="F5" s="202">
        <v>1.2</v>
      </c>
      <c r="G5" s="202">
        <v>0.4</v>
      </c>
      <c r="H5" s="202">
        <v>-0.6</v>
      </c>
      <c r="I5" s="202">
        <v>1.8</v>
      </c>
      <c r="J5" s="202">
        <v>3.2</v>
      </c>
      <c r="K5" s="202">
        <v>4.3</v>
      </c>
      <c r="L5" s="202">
        <v>4.1</v>
      </c>
      <c r="M5" s="202">
        <v>5</v>
      </c>
      <c r="N5" s="202">
        <v>4.5</v>
      </c>
      <c r="O5" s="202">
        <v>4.9</v>
      </c>
      <c r="P5" s="202">
        <v>3.4</v>
      </c>
      <c r="Q5" s="202">
        <v>1.7</v>
      </c>
      <c r="R5" s="202">
        <v>0.7</v>
      </c>
      <c r="S5" s="202">
        <v>0.1</v>
      </c>
      <c r="T5" s="202">
        <v>-0.1</v>
      </c>
      <c r="U5" s="202">
        <v>-0.4</v>
      </c>
      <c r="V5" s="202">
        <v>-0.9</v>
      </c>
      <c r="W5" s="202">
        <v>-0.3</v>
      </c>
      <c r="X5" s="202">
        <v>-0.3</v>
      </c>
      <c r="Y5" s="202">
        <v>-0.2</v>
      </c>
      <c r="Z5" s="209">
        <f t="shared" si="0"/>
        <v>1.8500000000000005</v>
      </c>
      <c r="AA5" s="150">
        <v>5.2</v>
      </c>
      <c r="AB5" s="151">
        <v>0.5826388888888888</v>
      </c>
      <c r="AC5" s="2">
        <v>3</v>
      </c>
      <c r="AD5" s="150">
        <v>-1</v>
      </c>
      <c r="AE5" s="248">
        <v>0.8756944444444444</v>
      </c>
      <c r="AF5" s="1"/>
    </row>
    <row r="6" spans="1:32" ht="11.25" customHeight="1">
      <c r="A6" s="210">
        <v>4</v>
      </c>
      <c r="B6" s="202">
        <v>-0.8</v>
      </c>
      <c r="C6" s="202">
        <v>-1.7</v>
      </c>
      <c r="D6" s="202">
        <v>-2.6</v>
      </c>
      <c r="E6" s="202">
        <v>-2.7</v>
      </c>
      <c r="F6" s="202">
        <v>-2.9</v>
      </c>
      <c r="G6" s="202">
        <v>-3.1</v>
      </c>
      <c r="H6" s="202">
        <v>-3.3</v>
      </c>
      <c r="I6" s="202">
        <v>0.1</v>
      </c>
      <c r="J6" s="202">
        <v>1.7</v>
      </c>
      <c r="K6" s="202">
        <v>2.4</v>
      </c>
      <c r="L6" s="202">
        <v>2.9</v>
      </c>
      <c r="M6" s="202">
        <v>3.3</v>
      </c>
      <c r="N6" s="202">
        <v>4.2</v>
      </c>
      <c r="O6" s="202">
        <v>4.3</v>
      </c>
      <c r="P6" s="202">
        <v>4.1</v>
      </c>
      <c r="Q6" s="202">
        <v>3.7</v>
      </c>
      <c r="R6" s="202">
        <v>2.5</v>
      </c>
      <c r="S6" s="202">
        <v>1.9</v>
      </c>
      <c r="T6" s="202">
        <v>1.8</v>
      </c>
      <c r="U6" s="202">
        <v>1.3</v>
      </c>
      <c r="V6" s="202">
        <v>0.8</v>
      </c>
      <c r="W6" s="202">
        <v>0.2</v>
      </c>
      <c r="X6" s="202">
        <v>0.3</v>
      </c>
      <c r="Y6" s="202">
        <v>-0.3</v>
      </c>
      <c r="Z6" s="209">
        <f t="shared" si="0"/>
        <v>0.7541666666666669</v>
      </c>
      <c r="AA6" s="150">
        <v>4.5</v>
      </c>
      <c r="AB6" s="151">
        <v>0.6041666666666666</v>
      </c>
      <c r="AC6" s="2">
        <v>4</v>
      </c>
      <c r="AD6" s="150">
        <v>-3.3</v>
      </c>
      <c r="AE6" s="248">
        <v>0.2923611111111111</v>
      </c>
      <c r="AF6" s="1"/>
    </row>
    <row r="7" spans="1:32" ht="11.25" customHeight="1">
      <c r="A7" s="210">
        <v>5</v>
      </c>
      <c r="B7" s="202">
        <v>0.4</v>
      </c>
      <c r="C7" s="202">
        <v>1.4</v>
      </c>
      <c r="D7" s="202">
        <v>1.7</v>
      </c>
      <c r="E7" s="202">
        <v>2.1</v>
      </c>
      <c r="F7" s="202">
        <v>2.3</v>
      </c>
      <c r="G7" s="202">
        <v>1.8</v>
      </c>
      <c r="H7" s="202">
        <v>2</v>
      </c>
      <c r="I7" s="202">
        <v>4</v>
      </c>
      <c r="J7" s="202">
        <v>5.3</v>
      </c>
      <c r="K7" s="202">
        <v>6.3</v>
      </c>
      <c r="L7" s="202">
        <v>6.9</v>
      </c>
      <c r="M7" s="202">
        <v>7.5</v>
      </c>
      <c r="N7" s="202">
        <v>8.2</v>
      </c>
      <c r="O7" s="202">
        <v>7.7</v>
      </c>
      <c r="P7" s="202">
        <v>8.1</v>
      </c>
      <c r="Q7" s="202">
        <v>5.2</v>
      </c>
      <c r="R7" s="202">
        <v>3.8</v>
      </c>
      <c r="S7" s="202">
        <v>3.3</v>
      </c>
      <c r="T7" s="202">
        <v>2.2</v>
      </c>
      <c r="U7" s="202">
        <v>1.5</v>
      </c>
      <c r="V7" s="202">
        <v>1.1</v>
      </c>
      <c r="W7" s="202">
        <v>1</v>
      </c>
      <c r="X7" s="202">
        <v>1.4</v>
      </c>
      <c r="Y7" s="202">
        <v>0.7</v>
      </c>
      <c r="Z7" s="209">
        <f t="shared" si="0"/>
        <v>3.579166666666667</v>
      </c>
      <c r="AA7" s="150">
        <v>8.6</v>
      </c>
      <c r="AB7" s="151">
        <v>0.5326388888888889</v>
      </c>
      <c r="AC7" s="2">
        <v>5</v>
      </c>
      <c r="AD7" s="150">
        <v>-0.9</v>
      </c>
      <c r="AE7" s="248">
        <v>0.027777777777777776</v>
      </c>
      <c r="AF7" s="1"/>
    </row>
    <row r="8" spans="1:32" ht="11.25" customHeight="1">
      <c r="A8" s="210">
        <v>6</v>
      </c>
      <c r="B8" s="202">
        <v>0.5</v>
      </c>
      <c r="C8" s="202">
        <v>0.2</v>
      </c>
      <c r="D8" s="202">
        <v>0</v>
      </c>
      <c r="E8" s="202">
        <v>0.1</v>
      </c>
      <c r="F8" s="202">
        <v>-0.7</v>
      </c>
      <c r="G8" s="202">
        <v>-1.4</v>
      </c>
      <c r="H8" s="202">
        <v>-1.7</v>
      </c>
      <c r="I8" s="202">
        <v>0</v>
      </c>
      <c r="J8" s="202">
        <v>1.6</v>
      </c>
      <c r="K8" s="202">
        <v>1.7</v>
      </c>
      <c r="L8" s="202">
        <v>2.9</v>
      </c>
      <c r="M8" s="202">
        <v>1.7</v>
      </c>
      <c r="N8" s="202">
        <v>2.7</v>
      </c>
      <c r="O8" s="202">
        <v>2.2</v>
      </c>
      <c r="P8" s="202">
        <v>2.7</v>
      </c>
      <c r="Q8" s="202">
        <v>0.8</v>
      </c>
      <c r="R8" s="202">
        <v>-0.4</v>
      </c>
      <c r="S8" s="202">
        <v>-0.4</v>
      </c>
      <c r="T8" s="202">
        <v>-0.8</v>
      </c>
      <c r="U8" s="202">
        <v>-1.5</v>
      </c>
      <c r="V8" s="202">
        <v>-2.1</v>
      </c>
      <c r="W8" s="202">
        <v>-2.5</v>
      </c>
      <c r="X8" s="202">
        <v>-2.1</v>
      </c>
      <c r="Y8" s="202">
        <v>-1.8</v>
      </c>
      <c r="Z8" s="209">
        <f t="shared" si="0"/>
        <v>0.07083333333333332</v>
      </c>
      <c r="AA8" s="150">
        <v>3.3</v>
      </c>
      <c r="AB8" s="151">
        <v>0.4604166666666667</v>
      </c>
      <c r="AC8" s="2">
        <v>6</v>
      </c>
      <c r="AD8" s="150">
        <v>-2.8</v>
      </c>
      <c r="AE8" s="248">
        <v>0.9354166666666667</v>
      </c>
      <c r="AF8" s="1"/>
    </row>
    <row r="9" spans="1:32" ht="11.25" customHeight="1">
      <c r="A9" s="210">
        <v>7</v>
      </c>
      <c r="B9" s="202">
        <v>-1.3</v>
      </c>
      <c r="C9" s="202">
        <v>-1.3</v>
      </c>
      <c r="D9" s="202">
        <v>-1.7</v>
      </c>
      <c r="E9" s="202">
        <v>-0.9</v>
      </c>
      <c r="F9" s="202">
        <v>-0.1</v>
      </c>
      <c r="G9" s="202">
        <v>0.1</v>
      </c>
      <c r="H9" s="202">
        <v>0.3</v>
      </c>
      <c r="I9" s="202">
        <v>-0.5</v>
      </c>
      <c r="J9" s="202">
        <v>3.7</v>
      </c>
      <c r="K9" s="202">
        <v>4.7</v>
      </c>
      <c r="L9" s="202">
        <v>6.6</v>
      </c>
      <c r="M9" s="202">
        <v>7.7</v>
      </c>
      <c r="N9" s="202">
        <v>8.5</v>
      </c>
      <c r="O9" s="202">
        <v>8.7</v>
      </c>
      <c r="P9" s="202">
        <v>8.4</v>
      </c>
      <c r="Q9" s="202">
        <v>7.3</v>
      </c>
      <c r="R9" s="202">
        <v>5.9</v>
      </c>
      <c r="S9" s="202">
        <v>4.2</v>
      </c>
      <c r="T9" s="202">
        <v>2.5</v>
      </c>
      <c r="U9" s="202">
        <v>3.2</v>
      </c>
      <c r="V9" s="202">
        <v>3.3</v>
      </c>
      <c r="W9" s="202">
        <v>2.9</v>
      </c>
      <c r="X9" s="202">
        <v>3</v>
      </c>
      <c r="Y9" s="202">
        <v>2.7</v>
      </c>
      <c r="Z9" s="209">
        <f t="shared" si="0"/>
        <v>3.2458333333333336</v>
      </c>
      <c r="AA9" s="150">
        <v>9.1</v>
      </c>
      <c r="AB9" s="151">
        <v>0.5645833333333333</v>
      </c>
      <c r="AC9" s="2">
        <v>7</v>
      </c>
      <c r="AD9" s="150">
        <v>-1.9</v>
      </c>
      <c r="AE9" s="248">
        <v>0.1361111111111111</v>
      </c>
      <c r="AF9" s="1"/>
    </row>
    <row r="10" spans="1:32" ht="11.25" customHeight="1">
      <c r="A10" s="210">
        <v>8</v>
      </c>
      <c r="B10" s="202">
        <v>0.4</v>
      </c>
      <c r="C10" s="202">
        <v>0.5</v>
      </c>
      <c r="D10" s="202">
        <v>-0.6</v>
      </c>
      <c r="E10" s="202">
        <v>-0.5</v>
      </c>
      <c r="F10" s="202">
        <v>-0.7</v>
      </c>
      <c r="G10" s="202">
        <v>0</v>
      </c>
      <c r="H10" s="202">
        <v>0.3</v>
      </c>
      <c r="I10" s="202">
        <v>3.5</v>
      </c>
      <c r="J10" s="202">
        <v>5.9</v>
      </c>
      <c r="K10" s="202">
        <v>7.2</v>
      </c>
      <c r="L10" s="202">
        <v>8.1</v>
      </c>
      <c r="M10" s="202">
        <v>7.7</v>
      </c>
      <c r="N10" s="202">
        <v>7.2</v>
      </c>
      <c r="O10" s="202">
        <v>6.7</v>
      </c>
      <c r="P10" s="202">
        <v>7.8</v>
      </c>
      <c r="Q10" s="202">
        <v>7.7</v>
      </c>
      <c r="R10" s="202">
        <v>7.6</v>
      </c>
      <c r="S10" s="202">
        <v>6</v>
      </c>
      <c r="T10" s="202">
        <v>5.1</v>
      </c>
      <c r="U10" s="202">
        <v>4.8</v>
      </c>
      <c r="V10" s="202">
        <v>5.9</v>
      </c>
      <c r="W10" s="202">
        <v>6.5</v>
      </c>
      <c r="X10" s="202">
        <v>5.5</v>
      </c>
      <c r="Y10" s="202">
        <v>6.5</v>
      </c>
      <c r="Z10" s="209">
        <f t="shared" si="0"/>
        <v>4.545833333333333</v>
      </c>
      <c r="AA10" s="150">
        <v>8.7</v>
      </c>
      <c r="AB10" s="151">
        <v>0.4840277777777778</v>
      </c>
      <c r="AC10" s="2">
        <v>8</v>
      </c>
      <c r="AD10" s="150">
        <v>-0.8</v>
      </c>
      <c r="AE10" s="248">
        <v>0.20902777777777778</v>
      </c>
      <c r="AF10" s="1"/>
    </row>
    <row r="11" spans="1:32" ht="11.25" customHeight="1">
      <c r="A11" s="210">
        <v>9</v>
      </c>
      <c r="B11" s="202">
        <v>6.4</v>
      </c>
      <c r="C11" s="202">
        <v>4.4</v>
      </c>
      <c r="D11" s="202">
        <v>4.2</v>
      </c>
      <c r="E11" s="202">
        <v>3.6</v>
      </c>
      <c r="F11" s="202">
        <v>4.8</v>
      </c>
      <c r="G11" s="202">
        <v>6.2</v>
      </c>
      <c r="H11" s="202">
        <v>6.4</v>
      </c>
      <c r="I11" s="202">
        <v>8.6</v>
      </c>
      <c r="J11" s="202">
        <v>13.7</v>
      </c>
      <c r="K11" s="202">
        <v>15.2</v>
      </c>
      <c r="L11" s="202">
        <v>16.8</v>
      </c>
      <c r="M11" s="202">
        <v>17.2</v>
      </c>
      <c r="N11" s="202">
        <v>18.7</v>
      </c>
      <c r="O11" s="202">
        <v>19.6</v>
      </c>
      <c r="P11" s="202">
        <v>18.2</v>
      </c>
      <c r="Q11" s="202">
        <v>15.6</v>
      </c>
      <c r="R11" s="202">
        <v>14.8</v>
      </c>
      <c r="S11" s="202">
        <v>13.6</v>
      </c>
      <c r="T11" s="202">
        <v>12</v>
      </c>
      <c r="U11" s="202">
        <v>10.3</v>
      </c>
      <c r="V11" s="202">
        <v>11</v>
      </c>
      <c r="W11" s="202">
        <v>10.5</v>
      </c>
      <c r="X11" s="202">
        <v>9.2</v>
      </c>
      <c r="Y11" s="202">
        <v>8.4</v>
      </c>
      <c r="Z11" s="209">
        <f t="shared" si="0"/>
        <v>11.225</v>
      </c>
      <c r="AA11" s="150">
        <v>20.3</v>
      </c>
      <c r="AB11" s="151">
        <v>0.6013888888888889</v>
      </c>
      <c r="AC11" s="2">
        <v>9</v>
      </c>
      <c r="AD11" s="150">
        <v>3.2</v>
      </c>
      <c r="AE11" s="248">
        <v>0.18680555555555556</v>
      </c>
      <c r="AF11" s="1"/>
    </row>
    <row r="12" spans="1:32" ht="11.25" customHeight="1">
      <c r="A12" s="218">
        <v>10</v>
      </c>
      <c r="B12" s="204">
        <v>7.5</v>
      </c>
      <c r="C12" s="204">
        <v>7.6</v>
      </c>
      <c r="D12" s="204">
        <v>7.5</v>
      </c>
      <c r="E12" s="204">
        <v>7.3</v>
      </c>
      <c r="F12" s="204">
        <v>7.3</v>
      </c>
      <c r="G12" s="204">
        <v>6.9</v>
      </c>
      <c r="H12" s="204">
        <v>6.9</v>
      </c>
      <c r="I12" s="204">
        <v>6.3</v>
      </c>
      <c r="J12" s="204">
        <v>5.8</v>
      </c>
      <c r="K12" s="204">
        <v>5.5</v>
      </c>
      <c r="L12" s="204">
        <v>4.7</v>
      </c>
      <c r="M12" s="204">
        <v>4.2</v>
      </c>
      <c r="N12" s="204">
        <v>4</v>
      </c>
      <c r="O12" s="204">
        <v>4.2</v>
      </c>
      <c r="P12" s="204">
        <v>3.7</v>
      </c>
      <c r="Q12" s="204">
        <v>3.7</v>
      </c>
      <c r="R12" s="204">
        <v>3</v>
      </c>
      <c r="S12" s="204">
        <v>2.9</v>
      </c>
      <c r="T12" s="204">
        <v>2.9</v>
      </c>
      <c r="U12" s="204">
        <v>3</v>
      </c>
      <c r="V12" s="204">
        <v>3.4</v>
      </c>
      <c r="W12" s="204">
        <v>4.5</v>
      </c>
      <c r="X12" s="204">
        <v>4.9</v>
      </c>
      <c r="Y12" s="204">
        <v>4</v>
      </c>
      <c r="Z12" s="219">
        <f t="shared" si="0"/>
        <v>5.070833333333335</v>
      </c>
      <c r="AA12" s="156">
        <v>8.4</v>
      </c>
      <c r="AB12" s="205">
        <v>0.001388888888888889</v>
      </c>
      <c r="AC12" s="206">
        <v>10</v>
      </c>
      <c r="AD12" s="156">
        <v>2.7</v>
      </c>
      <c r="AE12" s="249">
        <v>0.7819444444444444</v>
      </c>
      <c r="AF12" s="1"/>
    </row>
    <row r="13" spans="1:32" ht="11.25" customHeight="1">
      <c r="A13" s="210">
        <v>11</v>
      </c>
      <c r="B13" s="202">
        <v>3.3</v>
      </c>
      <c r="C13" s="202">
        <v>2.7</v>
      </c>
      <c r="D13" s="202">
        <v>2.8</v>
      </c>
      <c r="E13" s="202">
        <v>2.7</v>
      </c>
      <c r="F13" s="202">
        <v>2.8</v>
      </c>
      <c r="G13" s="202">
        <v>2.9</v>
      </c>
      <c r="H13" s="202">
        <v>3</v>
      </c>
      <c r="I13" s="202">
        <v>3.1</v>
      </c>
      <c r="J13" s="202">
        <v>3</v>
      </c>
      <c r="K13" s="202">
        <v>2.9</v>
      </c>
      <c r="L13" s="202">
        <v>3.2</v>
      </c>
      <c r="M13" s="202">
        <v>3.1</v>
      </c>
      <c r="N13" s="202">
        <v>2.7</v>
      </c>
      <c r="O13" s="202">
        <v>2.3</v>
      </c>
      <c r="P13" s="202">
        <v>2</v>
      </c>
      <c r="Q13" s="202">
        <v>1.6</v>
      </c>
      <c r="R13" s="202">
        <v>1.3</v>
      </c>
      <c r="S13" s="202">
        <v>0.6</v>
      </c>
      <c r="T13" s="202">
        <v>0.1</v>
      </c>
      <c r="U13" s="202">
        <v>0</v>
      </c>
      <c r="V13" s="202">
        <v>-0.1</v>
      </c>
      <c r="W13" s="202">
        <v>0</v>
      </c>
      <c r="X13" s="202">
        <v>0.1</v>
      </c>
      <c r="Y13" s="202">
        <v>0.3</v>
      </c>
      <c r="Z13" s="209">
        <f t="shared" si="0"/>
        <v>1.9333333333333333</v>
      </c>
      <c r="AA13" s="150">
        <v>4</v>
      </c>
      <c r="AB13" s="151">
        <v>0.002777777777777778</v>
      </c>
      <c r="AC13" s="2">
        <v>11</v>
      </c>
      <c r="AD13" s="150">
        <v>-0.2</v>
      </c>
      <c r="AE13" s="248">
        <v>0.8881944444444444</v>
      </c>
      <c r="AF13" s="1"/>
    </row>
    <row r="14" spans="1:32" ht="11.25" customHeight="1">
      <c r="A14" s="210">
        <v>12</v>
      </c>
      <c r="B14" s="202">
        <v>0.4</v>
      </c>
      <c r="C14" s="202">
        <v>0.6</v>
      </c>
      <c r="D14" s="202">
        <v>0.8</v>
      </c>
      <c r="E14" s="202">
        <v>1.3</v>
      </c>
      <c r="F14" s="202">
        <v>1.3</v>
      </c>
      <c r="G14" s="202">
        <v>1.4</v>
      </c>
      <c r="H14" s="202">
        <v>1.3</v>
      </c>
      <c r="I14" s="202">
        <v>1.2</v>
      </c>
      <c r="J14" s="202">
        <v>1.6</v>
      </c>
      <c r="K14" s="202">
        <v>2</v>
      </c>
      <c r="L14" s="202">
        <v>2.4</v>
      </c>
      <c r="M14" s="202">
        <v>3</v>
      </c>
      <c r="N14" s="202">
        <v>2.5</v>
      </c>
      <c r="O14" s="202">
        <v>2.4</v>
      </c>
      <c r="P14" s="202">
        <v>2.6</v>
      </c>
      <c r="Q14" s="202">
        <v>2.4</v>
      </c>
      <c r="R14" s="202">
        <v>2</v>
      </c>
      <c r="S14" s="202">
        <v>2</v>
      </c>
      <c r="T14" s="202">
        <v>1.9</v>
      </c>
      <c r="U14" s="202">
        <v>1.7</v>
      </c>
      <c r="V14" s="202">
        <v>1.2</v>
      </c>
      <c r="W14" s="202">
        <v>1</v>
      </c>
      <c r="X14" s="202">
        <v>1.1</v>
      </c>
      <c r="Y14" s="202">
        <v>0.8</v>
      </c>
      <c r="Z14" s="209">
        <f t="shared" si="0"/>
        <v>1.6208333333333336</v>
      </c>
      <c r="AA14" s="150">
        <v>3.1</v>
      </c>
      <c r="AB14" s="151">
        <v>0.5034722222222222</v>
      </c>
      <c r="AC14" s="2">
        <v>12</v>
      </c>
      <c r="AD14" s="150">
        <v>0.3</v>
      </c>
      <c r="AE14" s="248">
        <v>0.004861111111111111</v>
      </c>
      <c r="AF14" s="1"/>
    </row>
    <row r="15" spans="1:32" ht="11.25" customHeight="1">
      <c r="A15" s="210">
        <v>13</v>
      </c>
      <c r="B15" s="202">
        <v>0.6</v>
      </c>
      <c r="C15" s="202">
        <v>0.4</v>
      </c>
      <c r="D15" s="202">
        <v>0.4</v>
      </c>
      <c r="E15" s="202">
        <v>0.4</v>
      </c>
      <c r="F15" s="202">
        <v>0.2</v>
      </c>
      <c r="G15" s="202">
        <v>0.1</v>
      </c>
      <c r="H15" s="202">
        <v>0.1</v>
      </c>
      <c r="I15" s="202">
        <v>-0.3</v>
      </c>
      <c r="J15" s="202">
        <v>0</v>
      </c>
      <c r="K15" s="202">
        <v>0.2</v>
      </c>
      <c r="L15" s="202">
        <v>0.7</v>
      </c>
      <c r="M15" s="202">
        <v>1</v>
      </c>
      <c r="N15" s="202">
        <v>0.5</v>
      </c>
      <c r="O15" s="202">
        <v>0.4</v>
      </c>
      <c r="P15" s="202">
        <v>0.2</v>
      </c>
      <c r="Q15" s="202">
        <v>0.1</v>
      </c>
      <c r="R15" s="202">
        <v>-0.1</v>
      </c>
      <c r="S15" s="202">
        <v>-0.3</v>
      </c>
      <c r="T15" s="202">
        <v>-0.4</v>
      </c>
      <c r="U15" s="202">
        <v>-0.2</v>
      </c>
      <c r="V15" s="202">
        <v>-0.2</v>
      </c>
      <c r="W15" s="202">
        <v>-0.6</v>
      </c>
      <c r="X15" s="202">
        <v>-1.4</v>
      </c>
      <c r="Y15" s="202">
        <v>-1.5</v>
      </c>
      <c r="Z15" s="209">
        <f t="shared" si="0"/>
        <v>0.012499999999999992</v>
      </c>
      <c r="AA15" s="150">
        <v>1.1</v>
      </c>
      <c r="AB15" s="151">
        <v>0.48333333333333334</v>
      </c>
      <c r="AC15" s="2">
        <v>13</v>
      </c>
      <c r="AD15" s="150">
        <v>-1.6</v>
      </c>
      <c r="AE15" s="248">
        <v>0.9909722222222223</v>
      </c>
      <c r="AF15" s="1"/>
    </row>
    <row r="16" spans="1:32" ht="11.25" customHeight="1">
      <c r="A16" s="210">
        <v>14</v>
      </c>
      <c r="B16" s="202">
        <v>-0.8</v>
      </c>
      <c r="C16" s="202">
        <v>-0.5</v>
      </c>
      <c r="D16" s="202">
        <v>-0.3</v>
      </c>
      <c r="E16" s="202">
        <v>-2.3</v>
      </c>
      <c r="F16" s="202">
        <v>-2.4</v>
      </c>
      <c r="G16" s="202">
        <v>-1.8</v>
      </c>
      <c r="H16" s="202">
        <v>-1.8</v>
      </c>
      <c r="I16" s="202">
        <v>0.6</v>
      </c>
      <c r="J16" s="202">
        <v>3.7</v>
      </c>
      <c r="K16" s="202">
        <v>3.8</v>
      </c>
      <c r="L16" s="202">
        <v>4.4</v>
      </c>
      <c r="M16" s="202">
        <v>4.5</v>
      </c>
      <c r="N16" s="202">
        <v>5.6</v>
      </c>
      <c r="O16" s="202">
        <v>5.6</v>
      </c>
      <c r="P16" s="202">
        <v>5.4</v>
      </c>
      <c r="Q16" s="202">
        <v>5.2</v>
      </c>
      <c r="R16" s="202">
        <v>4.4</v>
      </c>
      <c r="S16" s="202">
        <v>2.7</v>
      </c>
      <c r="T16" s="202">
        <v>2.6</v>
      </c>
      <c r="U16" s="202">
        <v>2.7</v>
      </c>
      <c r="V16" s="202">
        <v>3.2</v>
      </c>
      <c r="W16" s="202">
        <v>4.3</v>
      </c>
      <c r="X16" s="202">
        <v>4.4</v>
      </c>
      <c r="Y16" s="202">
        <v>5</v>
      </c>
      <c r="Z16" s="209">
        <f t="shared" si="0"/>
        <v>2.4250000000000003</v>
      </c>
      <c r="AA16" s="150">
        <v>6</v>
      </c>
      <c r="AB16" s="151">
        <v>0.5701388888888889</v>
      </c>
      <c r="AC16" s="2">
        <v>14</v>
      </c>
      <c r="AD16" s="150">
        <v>-2.8</v>
      </c>
      <c r="AE16" s="248">
        <v>0.19722222222222222</v>
      </c>
      <c r="AF16" s="1"/>
    </row>
    <row r="17" spans="1:32" ht="11.25" customHeight="1">
      <c r="A17" s="210">
        <v>15</v>
      </c>
      <c r="B17" s="202">
        <v>5.1</v>
      </c>
      <c r="C17" s="202">
        <v>5.2</v>
      </c>
      <c r="D17" s="202">
        <v>5.9</v>
      </c>
      <c r="E17" s="202">
        <v>5.7</v>
      </c>
      <c r="F17" s="202">
        <v>4.5</v>
      </c>
      <c r="G17" s="202">
        <v>4.8</v>
      </c>
      <c r="H17" s="202">
        <v>4.8</v>
      </c>
      <c r="I17" s="202">
        <v>5.1</v>
      </c>
      <c r="J17" s="202">
        <v>6.3</v>
      </c>
      <c r="K17" s="202">
        <v>6.7</v>
      </c>
      <c r="L17" s="202">
        <v>7.4</v>
      </c>
      <c r="M17" s="202">
        <v>7</v>
      </c>
      <c r="N17" s="202">
        <v>6.5</v>
      </c>
      <c r="O17" s="202">
        <v>6.2</v>
      </c>
      <c r="P17" s="202">
        <v>5.8</v>
      </c>
      <c r="Q17" s="202">
        <v>5.8</v>
      </c>
      <c r="R17" s="202">
        <v>4.7</v>
      </c>
      <c r="S17" s="202">
        <v>4</v>
      </c>
      <c r="T17" s="202">
        <v>3.3</v>
      </c>
      <c r="U17" s="202">
        <v>2.8</v>
      </c>
      <c r="V17" s="202">
        <v>2.9</v>
      </c>
      <c r="W17" s="202">
        <v>2.6</v>
      </c>
      <c r="X17" s="202">
        <v>2.6</v>
      </c>
      <c r="Y17" s="202">
        <v>2.7</v>
      </c>
      <c r="Z17" s="209">
        <f t="shared" si="0"/>
        <v>4.933333333333333</v>
      </c>
      <c r="AA17" s="150">
        <v>8.2</v>
      </c>
      <c r="AB17" s="151">
        <v>0.4673611111111111</v>
      </c>
      <c r="AC17" s="2">
        <v>15</v>
      </c>
      <c r="AD17" s="150">
        <v>2.6</v>
      </c>
      <c r="AE17" s="248">
        <v>0.9618055555555555</v>
      </c>
      <c r="AF17" s="1"/>
    </row>
    <row r="18" spans="1:32" ht="11.25" customHeight="1">
      <c r="A18" s="210">
        <v>16</v>
      </c>
      <c r="B18" s="202">
        <v>2.6</v>
      </c>
      <c r="C18" s="202">
        <v>2.5</v>
      </c>
      <c r="D18" s="202">
        <v>2.3</v>
      </c>
      <c r="E18" s="202">
        <v>2.3</v>
      </c>
      <c r="F18" s="202">
        <v>2.3</v>
      </c>
      <c r="G18" s="202">
        <v>2.1</v>
      </c>
      <c r="H18" s="202">
        <v>1.8</v>
      </c>
      <c r="I18" s="202">
        <v>2.2</v>
      </c>
      <c r="J18" s="202">
        <v>3.3</v>
      </c>
      <c r="K18" s="202">
        <v>3.6</v>
      </c>
      <c r="L18" s="202">
        <v>3.2</v>
      </c>
      <c r="M18" s="202">
        <v>4</v>
      </c>
      <c r="N18" s="202">
        <v>3.8</v>
      </c>
      <c r="O18" s="202">
        <v>3.5</v>
      </c>
      <c r="P18" s="202">
        <v>3.3</v>
      </c>
      <c r="Q18" s="202">
        <v>3.1</v>
      </c>
      <c r="R18" s="202">
        <v>2.6</v>
      </c>
      <c r="S18" s="202">
        <v>2</v>
      </c>
      <c r="T18" s="202">
        <v>2</v>
      </c>
      <c r="U18" s="202">
        <v>1.9</v>
      </c>
      <c r="V18" s="202">
        <v>0.6</v>
      </c>
      <c r="W18" s="202">
        <v>0.2</v>
      </c>
      <c r="X18" s="202">
        <v>-0.4</v>
      </c>
      <c r="Y18" s="202">
        <v>-0.5</v>
      </c>
      <c r="Z18" s="209">
        <f t="shared" si="0"/>
        <v>2.2625</v>
      </c>
      <c r="AA18" s="150">
        <v>4.3</v>
      </c>
      <c r="AB18" s="151">
        <v>0.3965277777777778</v>
      </c>
      <c r="AC18" s="2">
        <v>16</v>
      </c>
      <c r="AD18" s="150">
        <v>-0.6</v>
      </c>
      <c r="AE18" s="248">
        <v>1</v>
      </c>
      <c r="AF18" s="1"/>
    </row>
    <row r="19" spans="1:32" ht="11.25" customHeight="1">
      <c r="A19" s="210">
        <v>17</v>
      </c>
      <c r="B19" s="202">
        <v>-0.6</v>
      </c>
      <c r="C19" s="202">
        <v>0.3</v>
      </c>
      <c r="D19" s="202">
        <v>0.5</v>
      </c>
      <c r="E19" s="202">
        <v>0.2</v>
      </c>
      <c r="F19" s="202">
        <v>-0.5</v>
      </c>
      <c r="G19" s="202">
        <v>-0.4</v>
      </c>
      <c r="H19" s="202">
        <v>-0.5</v>
      </c>
      <c r="I19" s="202">
        <v>0.1</v>
      </c>
      <c r="J19" s="202">
        <v>1.9</v>
      </c>
      <c r="K19" s="202">
        <v>2.2</v>
      </c>
      <c r="L19" s="202">
        <v>2.4</v>
      </c>
      <c r="M19" s="202">
        <v>3.2</v>
      </c>
      <c r="N19" s="202">
        <v>2.9</v>
      </c>
      <c r="O19" s="202">
        <v>3</v>
      </c>
      <c r="P19" s="202">
        <v>3</v>
      </c>
      <c r="Q19" s="202">
        <v>2.8</v>
      </c>
      <c r="R19" s="202">
        <v>2.4</v>
      </c>
      <c r="S19" s="202">
        <v>2.4</v>
      </c>
      <c r="T19" s="202">
        <v>2.1</v>
      </c>
      <c r="U19" s="202">
        <v>2</v>
      </c>
      <c r="V19" s="202">
        <v>2</v>
      </c>
      <c r="W19" s="202">
        <v>1.9</v>
      </c>
      <c r="X19" s="202">
        <v>1.9</v>
      </c>
      <c r="Y19" s="202">
        <v>1.9</v>
      </c>
      <c r="Z19" s="209">
        <f t="shared" si="0"/>
        <v>1.5458333333333334</v>
      </c>
      <c r="AA19" s="150">
        <v>3.3</v>
      </c>
      <c r="AB19" s="151">
        <v>0.5020833333333333</v>
      </c>
      <c r="AC19" s="2">
        <v>17</v>
      </c>
      <c r="AD19" s="150">
        <v>-0.7</v>
      </c>
      <c r="AE19" s="248">
        <v>0.29930555555555555</v>
      </c>
      <c r="AF19" s="1"/>
    </row>
    <row r="20" spans="1:32" ht="11.25" customHeight="1">
      <c r="A20" s="210">
        <v>18</v>
      </c>
      <c r="B20" s="202">
        <v>1.8</v>
      </c>
      <c r="C20" s="202">
        <v>1.4</v>
      </c>
      <c r="D20" s="202">
        <v>0</v>
      </c>
      <c r="E20" s="202">
        <v>-0.2</v>
      </c>
      <c r="F20" s="202">
        <v>-0.3</v>
      </c>
      <c r="G20" s="202">
        <v>-0.2</v>
      </c>
      <c r="H20" s="202">
        <v>-0.3</v>
      </c>
      <c r="I20" s="202">
        <v>-0.1</v>
      </c>
      <c r="J20" s="202">
        <v>0.1</v>
      </c>
      <c r="K20" s="202">
        <v>0.8</v>
      </c>
      <c r="L20" s="202">
        <v>2.2</v>
      </c>
      <c r="M20" s="202">
        <v>3.1</v>
      </c>
      <c r="N20" s="202">
        <v>3.6</v>
      </c>
      <c r="O20" s="202">
        <v>4</v>
      </c>
      <c r="P20" s="202">
        <v>4.6</v>
      </c>
      <c r="Q20" s="202">
        <v>3.9</v>
      </c>
      <c r="R20" s="202">
        <v>3.2</v>
      </c>
      <c r="S20" s="202">
        <v>2.8</v>
      </c>
      <c r="T20" s="202">
        <v>2.4</v>
      </c>
      <c r="U20" s="202">
        <v>1.2</v>
      </c>
      <c r="V20" s="202">
        <v>0.9</v>
      </c>
      <c r="W20" s="202">
        <v>0.8</v>
      </c>
      <c r="X20" s="202">
        <v>0.4</v>
      </c>
      <c r="Y20" s="202">
        <v>0.5</v>
      </c>
      <c r="Z20" s="209">
        <f t="shared" si="0"/>
        <v>1.5249999999999997</v>
      </c>
      <c r="AA20" s="150">
        <v>4.9</v>
      </c>
      <c r="AB20" s="151">
        <v>0.6395833333333333</v>
      </c>
      <c r="AC20" s="2">
        <v>18</v>
      </c>
      <c r="AD20" s="150">
        <v>-0.4</v>
      </c>
      <c r="AE20" s="248">
        <v>0.2736111111111111</v>
      </c>
      <c r="AF20" s="1"/>
    </row>
    <row r="21" spans="1:32" ht="11.25" customHeight="1">
      <c r="A21" s="210">
        <v>19</v>
      </c>
      <c r="B21" s="202">
        <v>0.1</v>
      </c>
      <c r="C21" s="202">
        <v>0.4</v>
      </c>
      <c r="D21" s="202">
        <v>0.7</v>
      </c>
      <c r="E21" s="202">
        <v>0.1</v>
      </c>
      <c r="F21" s="202">
        <v>-0.6</v>
      </c>
      <c r="G21" s="202">
        <v>-0.4</v>
      </c>
      <c r="H21" s="202">
        <v>1.3</v>
      </c>
      <c r="I21" s="202">
        <v>3.7</v>
      </c>
      <c r="J21" s="202">
        <v>4.2</v>
      </c>
      <c r="K21" s="202">
        <v>5.1</v>
      </c>
      <c r="L21" s="202">
        <v>5.5</v>
      </c>
      <c r="M21" s="202">
        <v>5</v>
      </c>
      <c r="N21" s="202">
        <v>6</v>
      </c>
      <c r="O21" s="202">
        <v>6.7</v>
      </c>
      <c r="P21" s="202">
        <v>6.4</v>
      </c>
      <c r="Q21" s="202">
        <v>5.8</v>
      </c>
      <c r="R21" s="202">
        <v>5.1</v>
      </c>
      <c r="S21" s="202">
        <v>3.2</v>
      </c>
      <c r="T21" s="202">
        <v>3</v>
      </c>
      <c r="U21" s="202">
        <v>2.7</v>
      </c>
      <c r="V21" s="202">
        <v>1.4</v>
      </c>
      <c r="W21" s="202">
        <v>1.3</v>
      </c>
      <c r="X21" s="202">
        <v>1.1</v>
      </c>
      <c r="Y21" s="202">
        <v>1.1</v>
      </c>
      <c r="Z21" s="209">
        <f t="shared" si="0"/>
        <v>2.870833333333333</v>
      </c>
      <c r="AA21" s="150">
        <v>7.1</v>
      </c>
      <c r="AB21" s="151">
        <v>0.5868055555555556</v>
      </c>
      <c r="AC21" s="2">
        <v>19</v>
      </c>
      <c r="AD21" s="150">
        <v>-0.6</v>
      </c>
      <c r="AE21" s="248">
        <v>0.25</v>
      </c>
      <c r="AF21" s="1"/>
    </row>
    <row r="22" spans="1:32" ht="11.25" customHeight="1">
      <c r="A22" s="218">
        <v>20</v>
      </c>
      <c r="B22" s="204">
        <v>0.9</v>
      </c>
      <c r="C22" s="204">
        <v>1</v>
      </c>
      <c r="D22" s="204">
        <v>1.4</v>
      </c>
      <c r="E22" s="204">
        <v>1.4</v>
      </c>
      <c r="F22" s="204">
        <v>0.5</v>
      </c>
      <c r="G22" s="204">
        <v>0</v>
      </c>
      <c r="H22" s="204">
        <v>0.2</v>
      </c>
      <c r="I22" s="204">
        <v>3.1</v>
      </c>
      <c r="J22" s="204">
        <v>5.1</v>
      </c>
      <c r="K22" s="204">
        <v>6.2</v>
      </c>
      <c r="L22" s="204">
        <v>7.2</v>
      </c>
      <c r="M22" s="204">
        <v>8.7</v>
      </c>
      <c r="N22" s="204">
        <v>8.4</v>
      </c>
      <c r="O22" s="204">
        <v>8.6</v>
      </c>
      <c r="P22" s="204">
        <v>9.1</v>
      </c>
      <c r="Q22" s="204">
        <v>8.6</v>
      </c>
      <c r="R22" s="204">
        <v>8.1</v>
      </c>
      <c r="S22" s="204">
        <v>5.4</v>
      </c>
      <c r="T22" s="204">
        <v>3.7</v>
      </c>
      <c r="U22" s="204">
        <v>3.7</v>
      </c>
      <c r="V22" s="204">
        <v>1.9</v>
      </c>
      <c r="W22" s="204">
        <v>2.8</v>
      </c>
      <c r="X22" s="204">
        <v>3.7</v>
      </c>
      <c r="Y22" s="204">
        <v>3.6</v>
      </c>
      <c r="Z22" s="219">
        <f t="shared" si="0"/>
        <v>4.304166666666667</v>
      </c>
      <c r="AA22" s="156">
        <v>9.8</v>
      </c>
      <c r="AB22" s="205">
        <v>0.5291666666666667</v>
      </c>
      <c r="AC22" s="206">
        <v>20</v>
      </c>
      <c r="AD22" s="156">
        <v>-0.5</v>
      </c>
      <c r="AE22" s="249">
        <v>0.2722222222222222</v>
      </c>
      <c r="AF22" s="1"/>
    </row>
    <row r="23" spans="1:32" ht="11.25" customHeight="1">
      <c r="A23" s="210">
        <v>21</v>
      </c>
      <c r="B23" s="202">
        <v>3.6</v>
      </c>
      <c r="C23" s="202">
        <v>3.4</v>
      </c>
      <c r="D23" s="202">
        <v>2.8</v>
      </c>
      <c r="E23" s="202">
        <v>1.6</v>
      </c>
      <c r="F23" s="202">
        <v>1</v>
      </c>
      <c r="G23" s="202">
        <v>-0.8</v>
      </c>
      <c r="H23" s="202">
        <v>0.1</v>
      </c>
      <c r="I23" s="202">
        <v>3</v>
      </c>
      <c r="J23" s="202">
        <v>4.2</v>
      </c>
      <c r="K23" s="202">
        <v>4.9</v>
      </c>
      <c r="L23" s="202">
        <v>5.8</v>
      </c>
      <c r="M23" s="202">
        <v>6.3</v>
      </c>
      <c r="N23" s="202">
        <v>6.2</v>
      </c>
      <c r="O23" s="202">
        <v>5.6</v>
      </c>
      <c r="P23" s="202">
        <v>5.2</v>
      </c>
      <c r="Q23" s="202">
        <v>4.6</v>
      </c>
      <c r="R23" s="202">
        <v>4.1</v>
      </c>
      <c r="S23" s="202">
        <v>3.8</v>
      </c>
      <c r="T23" s="202">
        <v>3.2</v>
      </c>
      <c r="U23" s="202">
        <v>2.5</v>
      </c>
      <c r="V23" s="202">
        <v>2.5</v>
      </c>
      <c r="W23" s="202">
        <v>2.4</v>
      </c>
      <c r="X23" s="202">
        <v>2</v>
      </c>
      <c r="Y23" s="202">
        <v>1.9</v>
      </c>
      <c r="Z23" s="209">
        <f t="shared" si="0"/>
        <v>3.3291666666666675</v>
      </c>
      <c r="AA23" s="150">
        <v>7.2</v>
      </c>
      <c r="AB23" s="151">
        <v>0.5180555555555556</v>
      </c>
      <c r="AC23" s="2">
        <v>21</v>
      </c>
      <c r="AD23" s="150">
        <v>-1.3</v>
      </c>
      <c r="AE23" s="248">
        <v>0.2604166666666667</v>
      </c>
      <c r="AF23" s="1"/>
    </row>
    <row r="24" spans="1:32" ht="11.25" customHeight="1">
      <c r="A24" s="210">
        <v>22</v>
      </c>
      <c r="B24" s="202">
        <v>1.5</v>
      </c>
      <c r="C24" s="202">
        <v>2.2</v>
      </c>
      <c r="D24" s="202">
        <v>3.1</v>
      </c>
      <c r="E24" s="202">
        <v>2.8</v>
      </c>
      <c r="F24" s="202">
        <v>2.9</v>
      </c>
      <c r="G24" s="202">
        <v>2</v>
      </c>
      <c r="H24" s="202">
        <v>2.6</v>
      </c>
      <c r="I24" s="202">
        <v>4.2</v>
      </c>
      <c r="J24" s="202">
        <v>4.6</v>
      </c>
      <c r="K24" s="202">
        <v>5.2</v>
      </c>
      <c r="L24" s="202">
        <v>5.5</v>
      </c>
      <c r="M24" s="202">
        <v>5.8</v>
      </c>
      <c r="N24" s="202">
        <v>6.3</v>
      </c>
      <c r="O24" s="202">
        <v>6.3</v>
      </c>
      <c r="P24" s="202">
        <v>6.2</v>
      </c>
      <c r="Q24" s="202">
        <v>6.4</v>
      </c>
      <c r="R24" s="202">
        <v>6.5</v>
      </c>
      <c r="S24" s="202">
        <v>6.3</v>
      </c>
      <c r="T24" s="202">
        <v>6.4</v>
      </c>
      <c r="U24" s="202">
        <v>6.3</v>
      </c>
      <c r="V24" s="202">
        <v>6</v>
      </c>
      <c r="W24" s="202">
        <v>6.3</v>
      </c>
      <c r="X24" s="202">
        <v>5</v>
      </c>
      <c r="Y24" s="202">
        <v>3.8</v>
      </c>
      <c r="Z24" s="209">
        <f t="shared" si="0"/>
        <v>4.758333333333333</v>
      </c>
      <c r="AA24" s="150">
        <v>6.6</v>
      </c>
      <c r="AB24" s="151">
        <v>0.8902777777777778</v>
      </c>
      <c r="AC24" s="2">
        <v>22</v>
      </c>
      <c r="AD24" s="150">
        <v>1.4</v>
      </c>
      <c r="AE24" s="248">
        <v>0.034722222222222224</v>
      </c>
      <c r="AF24" s="1"/>
    </row>
    <row r="25" spans="1:32" ht="11.25" customHeight="1">
      <c r="A25" s="210">
        <v>23</v>
      </c>
      <c r="B25" s="202">
        <v>3.4</v>
      </c>
      <c r="C25" s="202">
        <v>4.1</v>
      </c>
      <c r="D25" s="202">
        <v>4.2</v>
      </c>
      <c r="E25" s="202">
        <v>3.1</v>
      </c>
      <c r="F25" s="202">
        <v>3.5</v>
      </c>
      <c r="G25" s="202">
        <v>3.5</v>
      </c>
      <c r="H25" s="202">
        <v>3.9</v>
      </c>
      <c r="I25" s="202">
        <v>6.5</v>
      </c>
      <c r="J25" s="202">
        <v>9</v>
      </c>
      <c r="K25" s="202">
        <v>9.8</v>
      </c>
      <c r="L25" s="202">
        <v>10</v>
      </c>
      <c r="M25" s="202">
        <v>11.1</v>
      </c>
      <c r="N25" s="202">
        <v>10.9</v>
      </c>
      <c r="O25" s="202">
        <v>12.4</v>
      </c>
      <c r="P25" s="202">
        <v>11.6</v>
      </c>
      <c r="Q25" s="202">
        <v>11</v>
      </c>
      <c r="R25" s="202">
        <v>10</v>
      </c>
      <c r="S25" s="202">
        <v>8.2</v>
      </c>
      <c r="T25" s="202">
        <v>7.2</v>
      </c>
      <c r="U25" s="202">
        <v>6.5</v>
      </c>
      <c r="V25" s="202">
        <v>7.5</v>
      </c>
      <c r="W25" s="202">
        <v>7.8</v>
      </c>
      <c r="X25" s="202">
        <v>6.8</v>
      </c>
      <c r="Y25" s="202">
        <v>6.7</v>
      </c>
      <c r="Z25" s="209">
        <f t="shared" si="0"/>
        <v>7.445833333333333</v>
      </c>
      <c r="AA25" s="150">
        <v>13</v>
      </c>
      <c r="AB25" s="151">
        <v>0.5909722222222222</v>
      </c>
      <c r="AC25" s="2">
        <v>23</v>
      </c>
      <c r="AD25" s="150">
        <v>3.1</v>
      </c>
      <c r="AE25" s="248">
        <v>0.1673611111111111</v>
      </c>
      <c r="AF25" s="1"/>
    </row>
    <row r="26" spans="1:32" ht="11.25" customHeight="1">
      <c r="A26" s="210">
        <v>24</v>
      </c>
      <c r="B26" s="202">
        <v>7.5</v>
      </c>
      <c r="C26" s="202">
        <v>8.6</v>
      </c>
      <c r="D26" s="202">
        <v>9.3</v>
      </c>
      <c r="E26" s="202">
        <v>6.9</v>
      </c>
      <c r="F26" s="202">
        <v>7</v>
      </c>
      <c r="G26" s="202">
        <v>7.7</v>
      </c>
      <c r="H26" s="202">
        <v>7.8</v>
      </c>
      <c r="I26" s="202">
        <v>8.7</v>
      </c>
      <c r="J26" s="202">
        <v>11.3</v>
      </c>
      <c r="K26" s="202">
        <v>12.6</v>
      </c>
      <c r="L26" s="202">
        <v>13.3</v>
      </c>
      <c r="M26" s="202">
        <v>13</v>
      </c>
      <c r="N26" s="202">
        <v>13.9</v>
      </c>
      <c r="O26" s="202">
        <v>12.7</v>
      </c>
      <c r="P26" s="202">
        <v>12</v>
      </c>
      <c r="Q26" s="202">
        <v>12</v>
      </c>
      <c r="R26" s="202">
        <v>10.9</v>
      </c>
      <c r="S26" s="202">
        <v>9.5</v>
      </c>
      <c r="T26" s="202">
        <v>9</v>
      </c>
      <c r="U26" s="202">
        <v>8.7</v>
      </c>
      <c r="V26" s="202">
        <v>8.6</v>
      </c>
      <c r="W26" s="202">
        <v>8.2</v>
      </c>
      <c r="X26" s="202">
        <v>8.1</v>
      </c>
      <c r="Y26" s="202">
        <v>7.4</v>
      </c>
      <c r="Z26" s="209">
        <f t="shared" si="0"/>
        <v>9.779166666666665</v>
      </c>
      <c r="AA26" s="150">
        <v>14.1</v>
      </c>
      <c r="AB26" s="151">
        <v>0.5326388888888889</v>
      </c>
      <c r="AC26" s="2">
        <v>24</v>
      </c>
      <c r="AD26" s="150">
        <v>6.3</v>
      </c>
      <c r="AE26" s="248">
        <v>0.011805555555555555</v>
      </c>
      <c r="AF26" s="1"/>
    </row>
    <row r="27" spans="1:32" ht="11.25" customHeight="1">
      <c r="A27" s="210">
        <v>25</v>
      </c>
      <c r="B27" s="202">
        <v>6.6</v>
      </c>
      <c r="C27" s="202">
        <v>6.1</v>
      </c>
      <c r="D27" s="202">
        <v>5.7</v>
      </c>
      <c r="E27" s="202">
        <v>5.8</v>
      </c>
      <c r="F27" s="202">
        <v>5.9</v>
      </c>
      <c r="G27" s="202">
        <v>5.3</v>
      </c>
      <c r="H27" s="202">
        <v>5.8</v>
      </c>
      <c r="I27" s="202">
        <v>8.1</v>
      </c>
      <c r="J27" s="202">
        <v>9.9</v>
      </c>
      <c r="K27" s="202">
        <v>13.7</v>
      </c>
      <c r="L27" s="202">
        <v>15.1</v>
      </c>
      <c r="M27" s="202">
        <v>15.2</v>
      </c>
      <c r="N27" s="202">
        <v>13.8</v>
      </c>
      <c r="O27" s="202">
        <v>12.9</v>
      </c>
      <c r="P27" s="202">
        <v>12.1</v>
      </c>
      <c r="Q27" s="202">
        <v>12.5</v>
      </c>
      <c r="R27" s="202">
        <v>12.8</v>
      </c>
      <c r="S27" s="202">
        <v>12.2</v>
      </c>
      <c r="T27" s="202">
        <v>11.5</v>
      </c>
      <c r="U27" s="202">
        <v>11.1</v>
      </c>
      <c r="V27" s="202">
        <v>14.1</v>
      </c>
      <c r="W27" s="202">
        <v>14.2</v>
      </c>
      <c r="X27" s="202">
        <v>14.1</v>
      </c>
      <c r="Y27" s="202">
        <v>14.3</v>
      </c>
      <c r="Z27" s="209">
        <f t="shared" si="0"/>
        <v>10.783333333333331</v>
      </c>
      <c r="AA27" s="150">
        <v>16.4</v>
      </c>
      <c r="AB27" s="151">
        <v>0.49652777777777773</v>
      </c>
      <c r="AC27" s="2">
        <v>25</v>
      </c>
      <c r="AD27" s="150">
        <v>5.1</v>
      </c>
      <c r="AE27" s="248">
        <v>0.2576388888888889</v>
      </c>
      <c r="AF27" s="1"/>
    </row>
    <row r="28" spans="1:32" ht="11.25" customHeight="1">
      <c r="A28" s="210">
        <v>26</v>
      </c>
      <c r="B28" s="202">
        <v>14.2</v>
      </c>
      <c r="C28" s="202">
        <v>14.4</v>
      </c>
      <c r="D28" s="202">
        <v>14.7</v>
      </c>
      <c r="E28" s="202">
        <v>14.5</v>
      </c>
      <c r="F28" s="202">
        <v>15</v>
      </c>
      <c r="G28" s="202">
        <v>14.7</v>
      </c>
      <c r="H28" s="202">
        <v>15.1</v>
      </c>
      <c r="I28" s="202">
        <v>15.3</v>
      </c>
      <c r="J28" s="202">
        <v>15.7</v>
      </c>
      <c r="K28" s="202">
        <v>16.2</v>
      </c>
      <c r="L28" s="202">
        <v>16.7</v>
      </c>
      <c r="M28" s="202">
        <v>16.6</v>
      </c>
      <c r="N28" s="202">
        <v>17.3</v>
      </c>
      <c r="O28" s="202">
        <v>17.7</v>
      </c>
      <c r="P28" s="202">
        <v>17.4</v>
      </c>
      <c r="Q28" s="202">
        <v>16.6</v>
      </c>
      <c r="R28" s="202">
        <v>15.7</v>
      </c>
      <c r="S28" s="202">
        <v>15.2</v>
      </c>
      <c r="T28" s="202">
        <v>15.1</v>
      </c>
      <c r="U28" s="202">
        <v>14.9</v>
      </c>
      <c r="V28" s="202">
        <v>14.7</v>
      </c>
      <c r="W28" s="202">
        <v>14.5</v>
      </c>
      <c r="X28" s="202">
        <v>14.3</v>
      </c>
      <c r="Y28" s="202">
        <v>14.2</v>
      </c>
      <c r="Z28" s="209">
        <f t="shared" si="0"/>
        <v>15.445833333333331</v>
      </c>
      <c r="AA28" s="150">
        <v>17.9</v>
      </c>
      <c r="AB28" s="151">
        <v>0.607638888888889</v>
      </c>
      <c r="AC28" s="2">
        <v>26</v>
      </c>
      <c r="AD28" s="150">
        <v>14</v>
      </c>
      <c r="AE28" s="248">
        <v>0.05277777777777778</v>
      </c>
      <c r="AF28" s="1"/>
    </row>
    <row r="29" spans="1:32" ht="11.25" customHeight="1">
      <c r="A29" s="210">
        <v>27</v>
      </c>
      <c r="B29" s="202">
        <v>13.6</v>
      </c>
      <c r="C29" s="202">
        <v>12.7</v>
      </c>
      <c r="D29" s="202">
        <v>12.6</v>
      </c>
      <c r="E29" s="202">
        <v>12.8</v>
      </c>
      <c r="F29" s="202">
        <v>12.7</v>
      </c>
      <c r="G29" s="202">
        <v>12.9</v>
      </c>
      <c r="H29" s="202">
        <v>9.5</v>
      </c>
      <c r="I29" s="202">
        <v>7.2</v>
      </c>
      <c r="J29" s="202">
        <v>5.8</v>
      </c>
      <c r="K29" s="202">
        <v>5.5</v>
      </c>
      <c r="L29" s="202">
        <v>5.4</v>
      </c>
      <c r="M29" s="202">
        <v>5.3</v>
      </c>
      <c r="N29" s="202">
        <v>5.5</v>
      </c>
      <c r="O29" s="202">
        <v>5.7</v>
      </c>
      <c r="P29" s="202">
        <v>5.6</v>
      </c>
      <c r="Q29" s="202">
        <v>5.5</v>
      </c>
      <c r="R29" s="202">
        <v>5.5</v>
      </c>
      <c r="S29" s="202">
        <v>5.5</v>
      </c>
      <c r="T29" s="202">
        <v>5.5</v>
      </c>
      <c r="U29" s="202">
        <v>5.4</v>
      </c>
      <c r="V29" s="202">
        <v>5</v>
      </c>
      <c r="W29" s="202">
        <v>4.8</v>
      </c>
      <c r="X29" s="202">
        <v>4.8</v>
      </c>
      <c r="Y29" s="202">
        <v>5</v>
      </c>
      <c r="Z29" s="209">
        <f t="shared" si="0"/>
        <v>7.491666666666668</v>
      </c>
      <c r="AA29" s="150">
        <v>14.2</v>
      </c>
      <c r="AB29" s="151">
        <v>0.00625</v>
      </c>
      <c r="AC29" s="2">
        <v>27</v>
      </c>
      <c r="AD29" s="150">
        <v>4.7</v>
      </c>
      <c r="AE29" s="248">
        <v>0.9576388888888889</v>
      </c>
      <c r="AF29" s="1"/>
    </row>
    <row r="30" spans="1:32" ht="11.25" customHeight="1">
      <c r="A30" s="210">
        <v>28</v>
      </c>
      <c r="B30" s="202">
        <v>4.8</v>
      </c>
      <c r="C30" s="202">
        <v>4.7</v>
      </c>
      <c r="D30" s="202">
        <v>4.7</v>
      </c>
      <c r="E30" s="202">
        <v>4.5</v>
      </c>
      <c r="F30" s="202">
        <v>4.5</v>
      </c>
      <c r="G30" s="202">
        <v>4.3</v>
      </c>
      <c r="H30" s="202">
        <v>3.9</v>
      </c>
      <c r="I30" s="202">
        <v>3.4</v>
      </c>
      <c r="J30" s="202">
        <v>2.2</v>
      </c>
      <c r="K30" s="202">
        <v>1.2</v>
      </c>
      <c r="L30" s="202">
        <v>1</v>
      </c>
      <c r="M30" s="202">
        <v>1.5</v>
      </c>
      <c r="N30" s="202">
        <v>2.6</v>
      </c>
      <c r="O30" s="202">
        <v>3</v>
      </c>
      <c r="P30" s="202">
        <v>3.5</v>
      </c>
      <c r="Q30" s="202">
        <v>4</v>
      </c>
      <c r="R30" s="202">
        <v>3.9</v>
      </c>
      <c r="S30" s="202">
        <v>3.9</v>
      </c>
      <c r="T30" s="202">
        <v>2.8</v>
      </c>
      <c r="U30" s="202">
        <v>2.7</v>
      </c>
      <c r="V30" s="202">
        <v>2.3</v>
      </c>
      <c r="W30" s="202">
        <v>3.4</v>
      </c>
      <c r="X30" s="202">
        <v>3.5</v>
      </c>
      <c r="Y30" s="202">
        <v>3.3</v>
      </c>
      <c r="Z30" s="209">
        <f t="shared" si="0"/>
        <v>3.316666666666667</v>
      </c>
      <c r="AA30" s="150">
        <v>5</v>
      </c>
      <c r="AB30" s="151">
        <v>0.011111111111111112</v>
      </c>
      <c r="AC30" s="2">
        <v>28</v>
      </c>
      <c r="AD30" s="150">
        <v>0.9</v>
      </c>
      <c r="AE30" s="248">
        <v>0.4680555555555555</v>
      </c>
      <c r="AF30" s="1"/>
    </row>
    <row r="31" spans="1:32" ht="11.25" customHeight="1">
      <c r="A31" s="210">
        <v>29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9"/>
      <c r="AA31" s="150"/>
      <c r="AB31" s="151"/>
      <c r="AC31" s="2"/>
      <c r="AD31" s="150"/>
      <c r="AE31" s="248"/>
      <c r="AF31" s="1"/>
    </row>
    <row r="32" spans="1:32" ht="11.25" customHeight="1">
      <c r="A32" s="210">
        <v>30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9"/>
      <c r="AA32" s="150"/>
      <c r="AB32" s="151"/>
      <c r="AC32" s="2"/>
      <c r="AD32" s="150"/>
      <c r="AE32" s="248"/>
      <c r="AF32" s="1"/>
    </row>
    <row r="33" spans="1:32" ht="11.25" customHeight="1">
      <c r="A33" s="210">
        <v>31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9"/>
      <c r="AA33" s="150"/>
      <c r="AB33" s="151"/>
      <c r="AC33" s="2"/>
      <c r="AD33" s="150"/>
      <c r="AE33" s="248"/>
      <c r="AF33" s="1"/>
    </row>
    <row r="34" spans="1:32" ht="15" customHeight="1">
      <c r="A34" s="211" t="s">
        <v>9</v>
      </c>
      <c r="B34" s="212">
        <f aca="true" t="shared" si="1" ref="B34:Q34">AVERAGE(B3:B33)</f>
        <v>3.282142857142857</v>
      </c>
      <c r="C34" s="212">
        <f t="shared" si="1"/>
        <v>3.221428571428572</v>
      </c>
      <c r="D34" s="212">
        <f t="shared" si="1"/>
        <v>3.1035714285714286</v>
      </c>
      <c r="E34" s="212">
        <f t="shared" si="1"/>
        <v>2.8285714285714283</v>
      </c>
      <c r="F34" s="212">
        <f t="shared" si="1"/>
        <v>2.664285714285714</v>
      </c>
      <c r="G34" s="212">
        <f t="shared" si="1"/>
        <v>2.5500000000000003</v>
      </c>
      <c r="H34" s="212">
        <f t="shared" si="1"/>
        <v>2.5714285714285716</v>
      </c>
      <c r="I34" s="212">
        <f t="shared" si="1"/>
        <v>3.7928571428571436</v>
      </c>
      <c r="J34" s="212">
        <f t="shared" si="1"/>
        <v>5.114285714285714</v>
      </c>
      <c r="K34" s="212">
        <f t="shared" si="1"/>
        <v>5.764285714285713</v>
      </c>
      <c r="L34" s="212">
        <f t="shared" si="1"/>
        <v>6.30357142857143</v>
      </c>
      <c r="M34" s="212">
        <f t="shared" si="1"/>
        <v>6.557142857142857</v>
      </c>
      <c r="N34" s="212">
        <f t="shared" si="1"/>
        <v>6.703571428571429</v>
      </c>
      <c r="O34" s="212">
        <f t="shared" si="1"/>
        <v>6.689285714285712</v>
      </c>
      <c r="P34" s="212">
        <f t="shared" si="1"/>
        <v>6.5</v>
      </c>
      <c r="Q34" s="212">
        <f t="shared" si="1"/>
        <v>5.932142857142857</v>
      </c>
      <c r="R34" s="212">
        <f>AVERAGE(R3:R33)</f>
        <v>5.299999999999999</v>
      </c>
      <c r="S34" s="212">
        <f aca="true" t="shared" si="2" ref="S34:Y34">AVERAGE(S3:S33)</f>
        <v>4.564285714285715</v>
      </c>
      <c r="T34" s="212">
        <f t="shared" si="2"/>
        <v>4.003571428571428</v>
      </c>
      <c r="U34" s="212">
        <f t="shared" si="2"/>
        <v>3.735714285714286</v>
      </c>
      <c r="V34" s="212">
        <f t="shared" si="2"/>
        <v>3.657142857142857</v>
      </c>
      <c r="W34" s="212">
        <f t="shared" si="2"/>
        <v>3.7035714285714283</v>
      </c>
      <c r="X34" s="212">
        <f t="shared" si="2"/>
        <v>3.557142857142857</v>
      </c>
      <c r="Y34" s="212">
        <f t="shared" si="2"/>
        <v>3.4142857142857146</v>
      </c>
      <c r="Z34" s="212">
        <f>AVERAGE(B3:Y33)</f>
        <v>4.39642857142857</v>
      </c>
      <c r="AA34" s="213">
        <f>(AVERAGE(最高))</f>
        <v>8.139285714285714</v>
      </c>
      <c r="AB34" s="214"/>
      <c r="AC34" s="215"/>
      <c r="AD34" s="213">
        <f>(AVERAGE(最低))</f>
        <v>0.882142857142857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16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20.3</v>
      </c>
      <c r="C46" s="258">
        <v>9</v>
      </c>
      <c r="D46" s="253">
        <v>0.6013888888888889</v>
      </c>
      <c r="E46" s="192"/>
      <c r="F46" s="155"/>
      <c r="G46" s="156">
        <f>MIN(最低)</f>
        <v>-3.3</v>
      </c>
      <c r="H46" s="258">
        <v>4</v>
      </c>
      <c r="I46" s="255">
        <v>0.2923611111111111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61"/>
      <c r="I47" s="26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2010</v>
      </c>
      <c r="AA1" s="1" t="s">
        <v>1</v>
      </c>
      <c r="AB1" s="221">
        <v>3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02">
        <v>3.9</v>
      </c>
      <c r="C3" s="202">
        <v>4.9</v>
      </c>
      <c r="D3" s="202">
        <v>4.9</v>
      </c>
      <c r="E3" s="202">
        <v>5.1</v>
      </c>
      <c r="F3" s="202">
        <v>5.1</v>
      </c>
      <c r="G3" s="202">
        <v>5.4</v>
      </c>
      <c r="H3" s="202">
        <v>5.3</v>
      </c>
      <c r="I3" s="202">
        <v>5.8</v>
      </c>
      <c r="J3" s="202">
        <v>6.4</v>
      </c>
      <c r="K3" s="202">
        <v>7.1</v>
      </c>
      <c r="L3" s="202">
        <v>7.6</v>
      </c>
      <c r="M3" s="202">
        <v>8.3</v>
      </c>
      <c r="N3" s="202">
        <v>9</v>
      </c>
      <c r="O3" s="202">
        <v>8.8</v>
      </c>
      <c r="P3" s="202">
        <v>8.6</v>
      </c>
      <c r="Q3" s="202">
        <v>8.2</v>
      </c>
      <c r="R3" s="202">
        <v>6.9</v>
      </c>
      <c r="S3" s="202">
        <v>5.2</v>
      </c>
      <c r="T3" s="202">
        <v>4.4</v>
      </c>
      <c r="U3" s="202">
        <v>4.1</v>
      </c>
      <c r="V3" s="202">
        <v>3.8</v>
      </c>
      <c r="W3" s="202">
        <v>3.8</v>
      </c>
      <c r="X3" s="202">
        <v>3.6</v>
      </c>
      <c r="Y3" s="202">
        <v>3.2</v>
      </c>
      <c r="Z3" s="209">
        <f aca="true" t="shared" si="0" ref="Z3:Z33">AVERAGE(B3:Y3)</f>
        <v>5.808333333333334</v>
      </c>
      <c r="AA3" s="150">
        <v>9.3</v>
      </c>
      <c r="AB3" s="151">
        <v>0.5618055555555556</v>
      </c>
      <c r="AC3" s="2">
        <v>1</v>
      </c>
      <c r="AD3" s="150">
        <v>2.9</v>
      </c>
      <c r="AE3" s="248">
        <v>0.00625</v>
      </c>
      <c r="AF3" s="1"/>
    </row>
    <row r="4" spans="1:32" ht="11.25" customHeight="1">
      <c r="A4" s="210">
        <v>2</v>
      </c>
      <c r="B4" s="202">
        <v>3</v>
      </c>
      <c r="C4" s="202">
        <v>2.9</v>
      </c>
      <c r="D4" s="202">
        <v>2.8</v>
      </c>
      <c r="E4" s="202">
        <v>2.4</v>
      </c>
      <c r="F4" s="202">
        <v>2.3</v>
      </c>
      <c r="G4" s="202">
        <v>2.2</v>
      </c>
      <c r="H4" s="202">
        <v>2.2</v>
      </c>
      <c r="I4" s="202">
        <v>3</v>
      </c>
      <c r="J4" s="202">
        <v>3.1</v>
      </c>
      <c r="K4" s="202">
        <v>2.9</v>
      </c>
      <c r="L4" s="202">
        <v>3.1</v>
      </c>
      <c r="M4" s="202">
        <v>3.1</v>
      </c>
      <c r="N4" s="202">
        <v>3.2</v>
      </c>
      <c r="O4" s="202">
        <v>3.1</v>
      </c>
      <c r="P4" s="202">
        <v>3.2</v>
      </c>
      <c r="Q4" s="202">
        <v>2.9</v>
      </c>
      <c r="R4" s="202">
        <v>2.7</v>
      </c>
      <c r="S4" s="203">
        <v>2.4</v>
      </c>
      <c r="T4" s="202">
        <v>2.3</v>
      </c>
      <c r="U4" s="202">
        <v>2.3</v>
      </c>
      <c r="V4" s="202">
        <v>2.1</v>
      </c>
      <c r="W4" s="202">
        <v>2.5</v>
      </c>
      <c r="X4" s="202">
        <v>3.8</v>
      </c>
      <c r="Y4" s="202">
        <v>3.6</v>
      </c>
      <c r="Z4" s="209">
        <f t="shared" si="0"/>
        <v>2.795833333333333</v>
      </c>
      <c r="AA4" s="150">
        <v>4</v>
      </c>
      <c r="AB4" s="151">
        <v>0.9708333333333333</v>
      </c>
      <c r="AC4" s="2">
        <v>2</v>
      </c>
      <c r="AD4" s="150">
        <v>1.9</v>
      </c>
      <c r="AE4" s="248">
        <v>0.8986111111111111</v>
      </c>
      <c r="AF4" s="1"/>
    </row>
    <row r="5" spans="1:32" ht="11.25" customHeight="1">
      <c r="A5" s="210">
        <v>3</v>
      </c>
      <c r="B5" s="202">
        <v>3.4</v>
      </c>
      <c r="C5" s="202">
        <v>3.3</v>
      </c>
      <c r="D5" s="202">
        <v>3.4</v>
      </c>
      <c r="E5" s="202">
        <v>3.5</v>
      </c>
      <c r="F5" s="202">
        <v>3.8</v>
      </c>
      <c r="G5" s="202">
        <v>4</v>
      </c>
      <c r="H5" s="202">
        <v>4.2</v>
      </c>
      <c r="I5" s="202">
        <v>5.2</v>
      </c>
      <c r="J5" s="202">
        <v>6.9</v>
      </c>
      <c r="K5" s="202">
        <v>7.1</v>
      </c>
      <c r="L5" s="202">
        <v>8.2</v>
      </c>
      <c r="M5" s="202">
        <v>9</v>
      </c>
      <c r="N5" s="202">
        <v>8.6</v>
      </c>
      <c r="O5" s="202">
        <v>7.9</v>
      </c>
      <c r="P5" s="202">
        <v>9.1</v>
      </c>
      <c r="Q5" s="202">
        <v>9.4</v>
      </c>
      <c r="R5" s="202">
        <v>7.9</v>
      </c>
      <c r="S5" s="202">
        <v>6.8</v>
      </c>
      <c r="T5" s="202">
        <v>6.5</v>
      </c>
      <c r="U5" s="202">
        <v>5.7</v>
      </c>
      <c r="V5" s="202">
        <v>3.6</v>
      </c>
      <c r="W5" s="202">
        <v>3.3</v>
      </c>
      <c r="X5" s="202">
        <v>2.7</v>
      </c>
      <c r="Y5" s="202">
        <v>3.1</v>
      </c>
      <c r="Z5" s="209">
        <f t="shared" si="0"/>
        <v>5.691666666666666</v>
      </c>
      <c r="AA5" s="150">
        <v>10.1</v>
      </c>
      <c r="AB5" s="151">
        <v>0.5048611111111111</v>
      </c>
      <c r="AC5" s="2">
        <v>3</v>
      </c>
      <c r="AD5" s="150">
        <v>2.5</v>
      </c>
      <c r="AE5" s="248">
        <v>0.9777777777777777</v>
      </c>
      <c r="AF5" s="1"/>
    </row>
    <row r="6" spans="1:32" ht="11.25" customHeight="1">
      <c r="A6" s="210">
        <v>4</v>
      </c>
      <c r="B6" s="202">
        <v>3.8</v>
      </c>
      <c r="C6" s="202">
        <v>3.5</v>
      </c>
      <c r="D6" s="202">
        <v>3.4</v>
      </c>
      <c r="E6" s="202">
        <v>3.5</v>
      </c>
      <c r="F6" s="202">
        <v>4</v>
      </c>
      <c r="G6" s="202">
        <v>4.5</v>
      </c>
      <c r="H6" s="202">
        <v>4.5</v>
      </c>
      <c r="I6" s="202">
        <v>5</v>
      </c>
      <c r="J6" s="202">
        <v>6.2</v>
      </c>
      <c r="K6" s="202">
        <v>7.1</v>
      </c>
      <c r="L6" s="202">
        <v>7.2</v>
      </c>
      <c r="M6" s="202">
        <v>7.2</v>
      </c>
      <c r="N6" s="202">
        <v>6.9</v>
      </c>
      <c r="O6" s="202">
        <v>6.9</v>
      </c>
      <c r="P6" s="202">
        <v>7.5</v>
      </c>
      <c r="Q6" s="202">
        <v>7.6</v>
      </c>
      <c r="R6" s="202">
        <v>7.3</v>
      </c>
      <c r="S6" s="202">
        <v>7.2</v>
      </c>
      <c r="T6" s="202">
        <v>6.1</v>
      </c>
      <c r="U6" s="202">
        <v>5.8</v>
      </c>
      <c r="V6" s="202">
        <v>6.5</v>
      </c>
      <c r="W6" s="202">
        <v>7.1</v>
      </c>
      <c r="X6" s="202">
        <v>7.5</v>
      </c>
      <c r="Y6" s="202">
        <v>7.9</v>
      </c>
      <c r="Z6" s="209">
        <f t="shared" si="0"/>
        <v>6.008333333333334</v>
      </c>
      <c r="AA6" s="150">
        <v>8</v>
      </c>
      <c r="AB6" s="151">
        <v>0.9993055555555556</v>
      </c>
      <c r="AC6" s="2">
        <v>4</v>
      </c>
      <c r="AD6" s="150">
        <v>3.1</v>
      </c>
      <c r="AE6" s="248">
        <v>0.004861111111111111</v>
      </c>
      <c r="AF6" s="1"/>
    </row>
    <row r="7" spans="1:32" ht="11.25" customHeight="1">
      <c r="A7" s="210">
        <v>5</v>
      </c>
      <c r="B7" s="202">
        <v>8.3</v>
      </c>
      <c r="C7" s="202">
        <v>8.8</v>
      </c>
      <c r="D7" s="202">
        <v>9.5</v>
      </c>
      <c r="E7" s="202">
        <v>10.6</v>
      </c>
      <c r="F7" s="202">
        <v>10.2</v>
      </c>
      <c r="G7" s="202">
        <v>10.2</v>
      </c>
      <c r="H7" s="202">
        <v>10.4</v>
      </c>
      <c r="I7" s="202">
        <v>10.2</v>
      </c>
      <c r="J7" s="202">
        <v>11.6</v>
      </c>
      <c r="K7" s="202">
        <v>11.9</v>
      </c>
      <c r="L7" s="202">
        <v>12</v>
      </c>
      <c r="M7" s="202">
        <v>16.3</v>
      </c>
      <c r="N7" s="202">
        <v>14.4</v>
      </c>
      <c r="O7" s="202">
        <v>13.1</v>
      </c>
      <c r="P7" s="202">
        <v>10.5</v>
      </c>
      <c r="Q7" s="202">
        <v>10.3</v>
      </c>
      <c r="R7" s="202">
        <v>10.1</v>
      </c>
      <c r="S7" s="202">
        <v>9</v>
      </c>
      <c r="T7" s="202">
        <v>9.1</v>
      </c>
      <c r="U7" s="202">
        <v>10.3</v>
      </c>
      <c r="V7" s="202">
        <v>10.7</v>
      </c>
      <c r="W7" s="202">
        <v>11.2</v>
      </c>
      <c r="X7" s="202">
        <v>11.6</v>
      </c>
      <c r="Y7" s="202">
        <v>11.7</v>
      </c>
      <c r="Z7" s="209">
        <f t="shared" si="0"/>
        <v>10.916666666666666</v>
      </c>
      <c r="AA7" s="150">
        <v>16.9</v>
      </c>
      <c r="AB7" s="151">
        <v>0.513888888888889</v>
      </c>
      <c r="AC7" s="2">
        <v>5</v>
      </c>
      <c r="AD7" s="150">
        <v>7.9</v>
      </c>
      <c r="AE7" s="248">
        <v>0.013888888888888888</v>
      </c>
      <c r="AF7" s="1"/>
    </row>
    <row r="8" spans="1:32" ht="11.25" customHeight="1">
      <c r="A8" s="210">
        <v>6</v>
      </c>
      <c r="B8" s="202">
        <v>12.4</v>
      </c>
      <c r="C8" s="202">
        <v>12.4</v>
      </c>
      <c r="D8" s="202">
        <v>12.3</v>
      </c>
      <c r="E8" s="202">
        <v>12.7</v>
      </c>
      <c r="F8" s="202">
        <v>11.9</v>
      </c>
      <c r="G8" s="202">
        <v>11.2</v>
      </c>
      <c r="H8" s="202">
        <v>11.5</v>
      </c>
      <c r="I8" s="202">
        <v>12</v>
      </c>
      <c r="J8" s="202">
        <v>12.1</v>
      </c>
      <c r="K8" s="202">
        <v>11.6</v>
      </c>
      <c r="L8" s="202">
        <v>12.4</v>
      </c>
      <c r="M8" s="202">
        <v>11.7</v>
      </c>
      <c r="N8" s="202">
        <v>10.3</v>
      </c>
      <c r="O8" s="202">
        <v>8.9</v>
      </c>
      <c r="P8" s="202">
        <v>8.7</v>
      </c>
      <c r="Q8" s="202">
        <v>8.4</v>
      </c>
      <c r="R8" s="202">
        <v>8.1</v>
      </c>
      <c r="S8" s="202">
        <v>8.3</v>
      </c>
      <c r="T8" s="202">
        <v>8.2</v>
      </c>
      <c r="U8" s="202">
        <v>7.9</v>
      </c>
      <c r="V8" s="202">
        <v>7.4</v>
      </c>
      <c r="W8" s="202">
        <v>7.1</v>
      </c>
      <c r="X8" s="202">
        <v>6.8</v>
      </c>
      <c r="Y8" s="202">
        <v>6.8</v>
      </c>
      <c r="Z8" s="209">
        <f t="shared" si="0"/>
        <v>10.045833333333333</v>
      </c>
      <c r="AA8" s="150">
        <v>13.2</v>
      </c>
      <c r="AB8" s="151">
        <v>0.4826388888888889</v>
      </c>
      <c r="AC8" s="2">
        <v>6</v>
      </c>
      <c r="AD8" s="150">
        <v>6.7</v>
      </c>
      <c r="AE8" s="248">
        <v>0.9798611111111111</v>
      </c>
      <c r="AF8" s="1"/>
    </row>
    <row r="9" spans="1:32" ht="11.25" customHeight="1">
      <c r="A9" s="210">
        <v>7</v>
      </c>
      <c r="B9" s="202">
        <v>6.8</v>
      </c>
      <c r="C9" s="202">
        <v>6.6</v>
      </c>
      <c r="D9" s="202">
        <v>6.5</v>
      </c>
      <c r="E9" s="202">
        <v>6.4</v>
      </c>
      <c r="F9" s="202">
        <v>6.3</v>
      </c>
      <c r="G9" s="202">
        <v>5.9</v>
      </c>
      <c r="H9" s="202">
        <v>5.4</v>
      </c>
      <c r="I9" s="202">
        <v>4.5</v>
      </c>
      <c r="J9" s="202">
        <v>4</v>
      </c>
      <c r="K9" s="202">
        <v>3.7</v>
      </c>
      <c r="L9" s="202">
        <v>3.6</v>
      </c>
      <c r="M9" s="202">
        <v>3.4</v>
      </c>
      <c r="N9" s="202">
        <v>3.2</v>
      </c>
      <c r="O9" s="202">
        <v>3.5</v>
      </c>
      <c r="P9" s="202">
        <v>3.3</v>
      </c>
      <c r="Q9" s="202">
        <v>3.3</v>
      </c>
      <c r="R9" s="202">
        <v>3.2</v>
      </c>
      <c r="S9" s="202">
        <v>3.1</v>
      </c>
      <c r="T9" s="202">
        <v>2.9</v>
      </c>
      <c r="U9" s="202">
        <v>2.5</v>
      </c>
      <c r="V9" s="202">
        <v>1.2</v>
      </c>
      <c r="W9" s="202">
        <v>1</v>
      </c>
      <c r="X9" s="202">
        <v>1.1</v>
      </c>
      <c r="Y9" s="202">
        <v>1.2</v>
      </c>
      <c r="Z9" s="209">
        <f t="shared" si="0"/>
        <v>3.858333333333333</v>
      </c>
      <c r="AA9" s="150">
        <v>6.8</v>
      </c>
      <c r="AB9" s="151">
        <v>0.05625</v>
      </c>
      <c r="AC9" s="2">
        <v>7</v>
      </c>
      <c r="AD9" s="150">
        <v>1</v>
      </c>
      <c r="AE9" s="248">
        <v>0.9569444444444444</v>
      </c>
      <c r="AF9" s="1"/>
    </row>
    <row r="10" spans="1:32" ht="11.25" customHeight="1">
      <c r="A10" s="210">
        <v>8</v>
      </c>
      <c r="B10" s="202">
        <v>1.5</v>
      </c>
      <c r="C10" s="202">
        <v>1.6</v>
      </c>
      <c r="D10" s="202">
        <v>1.7</v>
      </c>
      <c r="E10" s="202">
        <v>1.6</v>
      </c>
      <c r="F10" s="202">
        <v>1.4</v>
      </c>
      <c r="G10" s="202">
        <v>1.2</v>
      </c>
      <c r="H10" s="202">
        <v>1.7</v>
      </c>
      <c r="I10" s="202">
        <v>3.9</v>
      </c>
      <c r="J10" s="202">
        <v>4.1</v>
      </c>
      <c r="K10" s="202">
        <v>4.8</v>
      </c>
      <c r="L10" s="202">
        <v>5.2</v>
      </c>
      <c r="M10" s="202">
        <v>5.3</v>
      </c>
      <c r="N10" s="202">
        <v>5.6</v>
      </c>
      <c r="O10" s="202">
        <v>4.9</v>
      </c>
      <c r="P10" s="202">
        <v>4.6</v>
      </c>
      <c r="Q10" s="202">
        <v>4.6</v>
      </c>
      <c r="R10" s="202">
        <v>4.4</v>
      </c>
      <c r="S10" s="202">
        <v>3.9</v>
      </c>
      <c r="T10" s="202">
        <v>3.6</v>
      </c>
      <c r="U10" s="202">
        <v>2.7</v>
      </c>
      <c r="V10" s="202">
        <v>2.9</v>
      </c>
      <c r="W10" s="202">
        <v>2.2</v>
      </c>
      <c r="X10" s="202">
        <v>1.9</v>
      </c>
      <c r="Y10" s="202">
        <v>2.4</v>
      </c>
      <c r="Z10" s="209">
        <f t="shared" si="0"/>
        <v>3.2375000000000007</v>
      </c>
      <c r="AA10" s="150">
        <v>6</v>
      </c>
      <c r="AB10" s="151">
        <v>0.5576388888888889</v>
      </c>
      <c r="AC10" s="2">
        <v>8</v>
      </c>
      <c r="AD10" s="150">
        <v>1.1</v>
      </c>
      <c r="AE10" s="248">
        <v>0.24861111111111112</v>
      </c>
      <c r="AF10" s="1"/>
    </row>
    <row r="11" spans="1:32" ht="11.25" customHeight="1">
      <c r="A11" s="210">
        <v>9</v>
      </c>
      <c r="B11" s="202">
        <v>2.2</v>
      </c>
      <c r="C11" s="202">
        <v>2.3</v>
      </c>
      <c r="D11" s="202">
        <v>2.2</v>
      </c>
      <c r="E11" s="202">
        <v>2</v>
      </c>
      <c r="F11" s="202">
        <v>1.9</v>
      </c>
      <c r="G11" s="202">
        <v>1.8</v>
      </c>
      <c r="H11" s="202">
        <v>2.1</v>
      </c>
      <c r="I11" s="202">
        <v>2.4</v>
      </c>
      <c r="J11" s="202">
        <v>3</v>
      </c>
      <c r="K11" s="202">
        <v>3.3</v>
      </c>
      <c r="L11" s="202">
        <v>3.3</v>
      </c>
      <c r="M11" s="202">
        <v>3.2</v>
      </c>
      <c r="N11" s="202">
        <v>3.6</v>
      </c>
      <c r="O11" s="202">
        <v>3.3</v>
      </c>
      <c r="P11" s="202">
        <v>2.9</v>
      </c>
      <c r="Q11" s="202">
        <v>1.6</v>
      </c>
      <c r="R11" s="202">
        <v>0.5</v>
      </c>
      <c r="S11" s="202">
        <v>0.4</v>
      </c>
      <c r="T11" s="202">
        <v>0.1</v>
      </c>
      <c r="U11" s="202">
        <v>0.1</v>
      </c>
      <c r="V11" s="202">
        <v>0.6</v>
      </c>
      <c r="W11" s="202">
        <v>0.8</v>
      </c>
      <c r="X11" s="202">
        <v>1.3</v>
      </c>
      <c r="Y11" s="202">
        <v>1.6</v>
      </c>
      <c r="Z11" s="209">
        <f t="shared" si="0"/>
        <v>1.9374999999999998</v>
      </c>
      <c r="AA11" s="150">
        <v>3.8</v>
      </c>
      <c r="AB11" s="151">
        <v>0.41111111111111115</v>
      </c>
      <c r="AC11" s="2">
        <v>9</v>
      </c>
      <c r="AD11" s="150">
        <v>0</v>
      </c>
      <c r="AE11" s="248">
        <v>0.8270833333333334</v>
      </c>
      <c r="AF11" s="1"/>
    </row>
    <row r="12" spans="1:32" ht="11.25" customHeight="1">
      <c r="A12" s="218">
        <v>10</v>
      </c>
      <c r="B12" s="204">
        <v>2</v>
      </c>
      <c r="C12" s="204">
        <v>3</v>
      </c>
      <c r="D12" s="204">
        <v>3.8</v>
      </c>
      <c r="E12" s="204">
        <v>4.4</v>
      </c>
      <c r="F12" s="204">
        <v>4.8</v>
      </c>
      <c r="G12" s="204">
        <v>4.5</v>
      </c>
      <c r="H12" s="204">
        <v>4.8</v>
      </c>
      <c r="I12" s="204">
        <v>5.5</v>
      </c>
      <c r="J12" s="204">
        <v>7.7</v>
      </c>
      <c r="K12" s="204">
        <v>8.6</v>
      </c>
      <c r="L12" s="204">
        <v>8.2</v>
      </c>
      <c r="M12" s="204">
        <v>6.5</v>
      </c>
      <c r="N12" s="204">
        <v>5.7</v>
      </c>
      <c r="O12" s="204">
        <v>5</v>
      </c>
      <c r="P12" s="204">
        <v>4.2</v>
      </c>
      <c r="Q12" s="204">
        <v>3.1</v>
      </c>
      <c r="R12" s="204">
        <v>2.8</v>
      </c>
      <c r="S12" s="204">
        <v>2.8</v>
      </c>
      <c r="T12" s="204">
        <v>3.3</v>
      </c>
      <c r="U12" s="204">
        <v>3</v>
      </c>
      <c r="V12" s="204">
        <v>1.8</v>
      </c>
      <c r="W12" s="204">
        <v>1.1</v>
      </c>
      <c r="X12" s="204">
        <v>1.7</v>
      </c>
      <c r="Y12" s="204">
        <v>3.9</v>
      </c>
      <c r="Z12" s="219">
        <f t="shared" si="0"/>
        <v>4.258333333333333</v>
      </c>
      <c r="AA12" s="156">
        <v>8.8</v>
      </c>
      <c r="AB12" s="205">
        <v>0.41875</v>
      </c>
      <c r="AC12" s="206">
        <v>10</v>
      </c>
      <c r="AD12" s="156">
        <v>1</v>
      </c>
      <c r="AE12" s="249">
        <v>0.9166666666666666</v>
      </c>
      <c r="AF12" s="1"/>
    </row>
    <row r="13" spans="1:32" ht="11.25" customHeight="1">
      <c r="A13" s="210">
        <v>11</v>
      </c>
      <c r="B13" s="202">
        <v>4.3</v>
      </c>
      <c r="C13" s="202">
        <v>2.9</v>
      </c>
      <c r="D13" s="202">
        <v>1.5</v>
      </c>
      <c r="E13" s="202">
        <v>0.6</v>
      </c>
      <c r="F13" s="202">
        <v>0.4</v>
      </c>
      <c r="G13" s="202">
        <v>0.4</v>
      </c>
      <c r="H13" s="202">
        <v>2.3</v>
      </c>
      <c r="I13" s="202">
        <v>6.8</v>
      </c>
      <c r="J13" s="202">
        <v>8.4</v>
      </c>
      <c r="K13" s="202">
        <v>8.6</v>
      </c>
      <c r="L13" s="202">
        <v>9.9</v>
      </c>
      <c r="M13" s="202">
        <v>10.8</v>
      </c>
      <c r="N13" s="202">
        <v>11.7</v>
      </c>
      <c r="O13" s="202">
        <v>12</v>
      </c>
      <c r="P13" s="202">
        <v>10.6</v>
      </c>
      <c r="Q13" s="202">
        <v>9.7</v>
      </c>
      <c r="R13" s="202">
        <v>9.2</v>
      </c>
      <c r="S13" s="202">
        <v>7.5</v>
      </c>
      <c r="T13" s="202">
        <v>6.2</v>
      </c>
      <c r="U13" s="202">
        <v>5.4</v>
      </c>
      <c r="V13" s="202">
        <v>4.8</v>
      </c>
      <c r="W13" s="202">
        <v>3.4</v>
      </c>
      <c r="X13" s="202">
        <v>3.1</v>
      </c>
      <c r="Y13" s="202">
        <v>2.5</v>
      </c>
      <c r="Z13" s="209">
        <f t="shared" si="0"/>
        <v>5.958333333333335</v>
      </c>
      <c r="AA13" s="150">
        <v>12.6</v>
      </c>
      <c r="AB13" s="151">
        <v>0.6125</v>
      </c>
      <c r="AC13" s="2">
        <v>11</v>
      </c>
      <c r="AD13" s="150">
        <v>0</v>
      </c>
      <c r="AE13" s="248">
        <v>0.2388888888888889</v>
      </c>
      <c r="AF13" s="1"/>
    </row>
    <row r="14" spans="1:32" ht="11.25" customHeight="1">
      <c r="A14" s="210">
        <v>12</v>
      </c>
      <c r="B14" s="202">
        <v>2.3</v>
      </c>
      <c r="C14" s="202">
        <v>2.3</v>
      </c>
      <c r="D14" s="202">
        <v>1.9</v>
      </c>
      <c r="E14" s="202">
        <v>3.4</v>
      </c>
      <c r="F14" s="202">
        <v>3.6</v>
      </c>
      <c r="G14" s="202">
        <v>2.7</v>
      </c>
      <c r="H14" s="202">
        <v>4.4</v>
      </c>
      <c r="I14" s="202">
        <v>7.1</v>
      </c>
      <c r="J14" s="202">
        <v>8.6</v>
      </c>
      <c r="K14" s="202">
        <v>9.4</v>
      </c>
      <c r="L14" s="202">
        <v>10.7</v>
      </c>
      <c r="M14" s="202">
        <v>11.3</v>
      </c>
      <c r="N14" s="202">
        <v>11.4</v>
      </c>
      <c r="O14" s="202">
        <v>12</v>
      </c>
      <c r="P14" s="202">
        <v>12.2</v>
      </c>
      <c r="Q14" s="202">
        <v>11.8</v>
      </c>
      <c r="R14" s="202">
        <v>11.4</v>
      </c>
      <c r="S14" s="202">
        <v>10.1</v>
      </c>
      <c r="T14" s="202">
        <v>9</v>
      </c>
      <c r="U14" s="202">
        <v>10.8</v>
      </c>
      <c r="V14" s="202">
        <v>10.4</v>
      </c>
      <c r="W14" s="202">
        <v>9.5</v>
      </c>
      <c r="X14" s="202">
        <v>8.7</v>
      </c>
      <c r="Y14" s="202">
        <v>8.4</v>
      </c>
      <c r="Z14" s="209">
        <f t="shared" si="0"/>
        <v>8.058333333333335</v>
      </c>
      <c r="AA14" s="150">
        <v>12.4</v>
      </c>
      <c r="AB14" s="151">
        <v>0.6041666666666666</v>
      </c>
      <c r="AC14" s="2">
        <v>12</v>
      </c>
      <c r="AD14" s="150">
        <v>1.8</v>
      </c>
      <c r="AE14" s="248">
        <v>0.12638888888888888</v>
      </c>
      <c r="AF14" s="1"/>
    </row>
    <row r="15" spans="1:32" ht="11.25" customHeight="1">
      <c r="A15" s="210">
        <v>13</v>
      </c>
      <c r="B15" s="202">
        <v>8.6</v>
      </c>
      <c r="C15" s="202">
        <v>8.1</v>
      </c>
      <c r="D15" s="202">
        <v>6.1</v>
      </c>
      <c r="E15" s="202">
        <v>6</v>
      </c>
      <c r="F15" s="202">
        <v>8.6</v>
      </c>
      <c r="G15" s="202">
        <v>10.3</v>
      </c>
      <c r="H15" s="202">
        <v>12</v>
      </c>
      <c r="I15" s="202">
        <v>13.7</v>
      </c>
      <c r="J15" s="202">
        <v>15</v>
      </c>
      <c r="K15" s="202">
        <v>15.9</v>
      </c>
      <c r="L15" s="202">
        <v>18</v>
      </c>
      <c r="M15" s="202">
        <v>19.3</v>
      </c>
      <c r="N15" s="202">
        <v>20</v>
      </c>
      <c r="O15" s="202">
        <v>20.8</v>
      </c>
      <c r="P15" s="202">
        <v>14.7</v>
      </c>
      <c r="Q15" s="202">
        <v>11.7</v>
      </c>
      <c r="R15" s="202">
        <v>9.8</v>
      </c>
      <c r="S15" s="202">
        <v>8.8</v>
      </c>
      <c r="T15" s="202">
        <v>8.5</v>
      </c>
      <c r="U15" s="202">
        <v>7.9</v>
      </c>
      <c r="V15" s="202">
        <v>7.9</v>
      </c>
      <c r="W15" s="202">
        <v>7.7</v>
      </c>
      <c r="X15" s="202">
        <v>7.9</v>
      </c>
      <c r="Y15" s="202">
        <v>6.9</v>
      </c>
      <c r="Z15" s="209">
        <f t="shared" si="0"/>
        <v>11.424999999999999</v>
      </c>
      <c r="AA15" s="150">
        <v>20.8</v>
      </c>
      <c r="AB15" s="151">
        <v>0.5847222222222223</v>
      </c>
      <c r="AC15" s="2">
        <v>13</v>
      </c>
      <c r="AD15" s="150">
        <v>5.7</v>
      </c>
      <c r="AE15" s="248">
        <v>0.15347222222222223</v>
      </c>
      <c r="AF15" s="1"/>
    </row>
    <row r="16" spans="1:32" ht="11.25" customHeight="1">
      <c r="A16" s="210">
        <v>14</v>
      </c>
      <c r="B16" s="202">
        <v>5.1</v>
      </c>
      <c r="C16" s="202">
        <v>3.6</v>
      </c>
      <c r="D16" s="202">
        <v>3.3</v>
      </c>
      <c r="E16" s="202">
        <v>3.1</v>
      </c>
      <c r="F16" s="202">
        <v>3</v>
      </c>
      <c r="G16" s="202">
        <v>2.7</v>
      </c>
      <c r="H16" s="202">
        <v>6.1</v>
      </c>
      <c r="I16" s="202">
        <v>8.1</v>
      </c>
      <c r="J16" s="202">
        <v>9.4</v>
      </c>
      <c r="K16" s="202">
        <v>8.4</v>
      </c>
      <c r="L16" s="202">
        <v>8.3</v>
      </c>
      <c r="M16" s="202">
        <v>9.5</v>
      </c>
      <c r="N16" s="202">
        <v>8.7</v>
      </c>
      <c r="O16" s="202">
        <v>9</v>
      </c>
      <c r="P16" s="202">
        <v>9.4</v>
      </c>
      <c r="Q16" s="202">
        <v>9.1</v>
      </c>
      <c r="R16" s="202">
        <v>8.3</v>
      </c>
      <c r="S16" s="202">
        <v>8.1</v>
      </c>
      <c r="T16" s="202">
        <v>6.2</v>
      </c>
      <c r="U16" s="202">
        <v>5.7</v>
      </c>
      <c r="V16" s="202">
        <v>5.4</v>
      </c>
      <c r="W16" s="202">
        <v>5</v>
      </c>
      <c r="X16" s="202">
        <v>5.1</v>
      </c>
      <c r="Y16" s="202">
        <v>4.9</v>
      </c>
      <c r="Z16" s="209">
        <f t="shared" si="0"/>
        <v>6.479166666666665</v>
      </c>
      <c r="AA16" s="150">
        <v>9.9</v>
      </c>
      <c r="AB16" s="151">
        <v>0.6451388888888888</v>
      </c>
      <c r="AC16" s="2">
        <v>14</v>
      </c>
      <c r="AD16" s="150">
        <v>2.4</v>
      </c>
      <c r="AE16" s="248">
        <v>0.26319444444444445</v>
      </c>
      <c r="AF16" s="1"/>
    </row>
    <row r="17" spans="1:32" ht="11.25" customHeight="1">
      <c r="A17" s="210">
        <v>15</v>
      </c>
      <c r="B17" s="202">
        <v>5.6</v>
      </c>
      <c r="C17" s="202">
        <v>5.9</v>
      </c>
      <c r="D17" s="202">
        <v>6.6</v>
      </c>
      <c r="E17" s="202">
        <v>6</v>
      </c>
      <c r="F17" s="202">
        <v>5.6</v>
      </c>
      <c r="G17" s="202">
        <v>6.5</v>
      </c>
      <c r="H17" s="202">
        <v>9.4</v>
      </c>
      <c r="I17" s="202">
        <v>10.6</v>
      </c>
      <c r="J17" s="202">
        <v>10.9</v>
      </c>
      <c r="K17" s="202">
        <v>11.9</v>
      </c>
      <c r="L17" s="202">
        <v>12.2</v>
      </c>
      <c r="M17" s="202">
        <v>13.2</v>
      </c>
      <c r="N17" s="202">
        <v>13.7</v>
      </c>
      <c r="O17" s="202">
        <v>14.2</v>
      </c>
      <c r="P17" s="202">
        <v>14.6</v>
      </c>
      <c r="Q17" s="202">
        <v>12.1</v>
      </c>
      <c r="R17" s="202">
        <v>12.3</v>
      </c>
      <c r="S17" s="202">
        <v>12</v>
      </c>
      <c r="T17" s="202">
        <v>15.2</v>
      </c>
      <c r="U17" s="202">
        <v>15.8</v>
      </c>
      <c r="V17" s="202">
        <v>15.6</v>
      </c>
      <c r="W17" s="202">
        <v>14.4</v>
      </c>
      <c r="X17" s="202">
        <v>14.5</v>
      </c>
      <c r="Y17" s="202">
        <v>14.8</v>
      </c>
      <c r="Z17" s="209">
        <f t="shared" si="0"/>
        <v>11.4</v>
      </c>
      <c r="AA17" s="150">
        <v>15.9</v>
      </c>
      <c r="AB17" s="151">
        <v>0.86875</v>
      </c>
      <c r="AC17" s="2">
        <v>15</v>
      </c>
      <c r="AD17" s="150">
        <v>4.9</v>
      </c>
      <c r="AE17" s="248">
        <v>0.00625</v>
      </c>
      <c r="AF17" s="1"/>
    </row>
    <row r="18" spans="1:32" ht="11.25" customHeight="1">
      <c r="A18" s="210">
        <v>16</v>
      </c>
      <c r="B18" s="202">
        <v>15.1</v>
      </c>
      <c r="C18" s="202">
        <v>15.4</v>
      </c>
      <c r="D18" s="202">
        <v>15.6</v>
      </c>
      <c r="E18" s="202">
        <v>14.9</v>
      </c>
      <c r="F18" s="202">
        <v>14.6</v>
      </c>
      <c r="G18" s="202">
        <v>14.4</v>
      </c>
      <c r="H18" s="202">
        <v>16.1</v>
      </c>
      <c r="I18" s="202">
        <v>16.9</v>
      </c>
      <c r="J18" s="202">
        <v>17.3</v>
      </c>
      <c r="K18" s="202">
        <v>18.6</v>
      </c>
      <c r="L18" s="202">
        <v>15.7</v>
      </c>
      <c r="M18" s="202">
        <v>14</v>
      </c>
      <c r="N18" s="202">
        <v>13.4</v>
      </c>
      <c r="O18" s="202">
        <v>12.3</v>
      </c>
      <c r="P18" s="202">
        <v>13</v>
      </c>
      <c r="Q18" s="202">
        <v>12.6</v>
      </c>
      <c r="R18" s="202">
        <v>11.1</v>
      </c>
      <c r="S18" s="202">
        <v>10.5</v>
      </c>
      <c r="T18" s="202">
        <v>9.6</v>
      </c>
      <c r="U18" s="202">
        <v>8.7</v>
      </c>
      <c r="V18" s="202">
        <v>9.7</v>
      </c>
      <c r="W18" s="202">
        <v>9.2</v>
      </c>
      <c r="X18" s="202">
        <v>8.5</v>
      </c>
      <c r="Y18" s="202">
        <v>7.4</v>
      </c>
      <c r="Z18" s="209">
        <f t="shared" si="0"/>
        <v>13.108333333333333</v>
      </c>
      <c r="AA18" s="150">
        <v>19.1</v>
      </c>
      <c r="AB18" s="151">
        <v>0.4368055555555555</v>
      </c>
      <c r="AC18" s="2">
        <v>16</v>
      </c>
      <c r="AD18" s="150">
        <v>7.3</v>
      </c>
      <c r="AE18" s="248">
        <v>0.998611111111111</v>
      </c>
      <c r="AF18" s="1"/>
    </row>
    <row r="19" spans="1:32" ht="11.25" customHeight="1">
      <c r="A19" s="210">
        <v>17</v>
      </c>
      <c r="B19" s="202">
        <v>6.8</v>
      </c>
      <c r="C19" s="202">
        <v>6.4</v>
      </c>
      <c r="D19" s="202">
        <v>5.8</v>
      </c>
      <c r="E19" s="202">
        <v>5.5</v>
      </c>
      <c r="F19" s="202">
        <v>5.4</v>
      </c>
      <c r="G19" s="202">
        <v>5</v>
      </c>
      <c r="H19" s="202">
        <v>5.4</v>
      </c>
      <c r="I19" s="202">
        <v>6.9</v>
      </c>
      <c r="J19" s="202">
        <v>7.7</v>
      </c>
      <c r="K19" s="202">
        <v>7.7</v>
      </c>
      <c r="L19" s="202">
        <v>9.3</v>
      </c>
      <c r="M19" s="202">
        <v>8.4</v>
      </c>
      <c r="N19" s="202">
        <v>8.9</v>
      </c>
      <c r="O19" s="202">
        <v>9.3</v>
      </c>
      <c r="P19" s="202">
        <v>8.7</v>
      </c>
      <c r="Q19" s="202">
        <v>8</v>
      </c>
      <c r="R19" s="202">
        <v>7.8</v>
      </c>
      <c r="S19" s="202">
        <v>7.6</v>
      </c>
      <c r="T19" s="202">
        <v>6.6</v>
      </c>
      <c r="U19" s="202">
        <v>6.7</v>
      </c>
      <c r="V19" s="202">
        <v>6.7</v>
      </c>
      <c r="W19" s="202">
        <v>7</v>
      </c>
      <c r="X19" s="202">
        <v>6.1</v>
      </c>
      <c r="Y19" s="202">
        <v>5.8</v>
      </c>
      <c r="Z19" s="209">
        <f t="shared" si="0"/>
        <v>7.0625</v>
      </c>
      <c r="AA19" s="150">
        <v>10.2</v>
      </c>
      <c r="AB19" s="151">
        <v>0.5875</v>
      </c>
      <c r="AC19" s="2">
        <v>17</v>
      </c>
      <c r="AD19" s="150">
        <v>4.6</v>
      </c>
      <c r="AE19" s="248">
        <v>0.26458333333333334</v>
      </c>
      <c r="AF19" s="1"/>
    </row>
    <row r="20" spans="1:32" ht="11.25" customHeight="1">
      <c r="A20" s="210">
        <v>18</v>
      </c>
      <c r="B20" s="202">
        <v>5.7</v>
      </c>
      <c r="C20" s="202">
        <v>5.5</v>
      </c>
      <c r="D20" s="202">
        <v>5.1</v>
      </c>
      <c r="E20" s="202">
        <v>5.1</v>
      </c>
      <c r="F20" s="202">
        <v>5.1</v>
      </c>
      <c r="G20" s="202">
        <v>5.1</v>
      </c>
      <c r="H20" s="202">
        <v>5.7</v>
      </c>
      <c r="I20" s="202">
        <v>6.3</v>
      </c>
      <c r="J20" s="202">
        <v>7.4</v>
      </c>
      <c r="K20" s="202">
        <v>7.1</v>
      </c>
      <c r="L20" s="202">
        <v>7.6</v>
      </c>
      <c r="M20" s="202">
        <v>7.1</v>
      </c>
      <c r="N20" s="202">
        <v>7</v>
      </c>
      <c r="O20" s="202">
        <v>7</v>
      </c>
      <c r="P20" s="202">
        <v>6.4</v>
      </c>
      <c r="Q20" s="202">
        <v>5.8</v>
      </c>
      <c r="R20" s="202">
        <v>5.1</v>
      </c>
      <c r="S20" s="202">
        <v>4.9</v>
      </c>
      <c r="T20" s="202">
        <v>5</v>
      </c>
      <c r="U20" s="202">
        <v>3.6</v>
      </c>
      <c r="V20" s="202">
        <v>2.4</v>
      </c>
      <c r="W20" s="202">
        <v>2.4</v>
      </c>
      <c r="X20" s="202">
        <v>2.9</v>
      </c>
      <c r="Y20" s="202">
        <v>2.8</v>
      </c>
      <c r="Z20" s="209">
        <f t="shared" si="0"/>
        <v>5.337500000000001</v>
      </c>
      <c r="AA20" s="150">
        <v>8</v>
      </c>
      <c r="AB20" s="151">
        <v>0.5104166666666666</v>
      </c>
      <c r="AC20" s="2">
        <v>18</v>
      </c>
      <c r="AD20" s="150">
        <v>2.3</v>
      </c>
      <c r="AE20" s="248">
        <v>0.9166666666666666</v>
      </c>
      <c r="AF20" s="1"/>
    </row>
    <row r="21" spans="1:32" ht="11.25" customHeight="1">
      <c r="A21" s="210">
        <v>19</v>
      </c>
      <c r="B21" s="202">
        <v>2.5</v>
      </c>
      <c r="C21" s="202">
        <v>2.4</v>
      </c>
      <c r="D21" s="202">
        <v>2.3</v>
      </c>
      <c r="E21" s="202">
        <v>2.5</v>
      </c>
      <c r="F21" s="202">
        <v>2.7</v>
      </c>
      <c r="G21" s="202">
        <v>2.5</v>
      </c>
      <c r="H21" s="202">
        <v>3.5</v>
      </c>
      <c r="I21" s="202">
        <v>4.8</v>
      </c>
      <c r="J21" s="202">
        <v>5.8</v>
      </c>
      <c r="K21" s="202">
        <v>6.9</v>
      </c>
      <c r="L21" s="202">
        <v>7.7</v>
      </c>
      <c r="M21" s="202">
        <v>6.7</v>
      </c>
      <c r="N21" s="202">
        <v>6.8</v>
      </c>
      <c r="O21" s="202">
        <v>6.9</v>
      </c>
      <c r="P21" s="202">
        <v>6.6</v>
      </c>
      <c r="Q21" s="202">
        <v>6.7</v>
      </c>
      <c r="R21" s="202">
        <v>6.8</v>
      </c>
      <c r="S21" s="202">
        <v>6.8</v>
      </c>
      <c r="T21" s="202">
        <v>6.1</v>
      </c>
      <c r="U21" s="202">
        <v>5.4</v>
      </c>
      <c r="V21" s="202">
        <v>6.6</v>
      </c>
      <c r="W21" s="202">
        <v>7.3</v>
      </c>
      <c r="X21" s="202">
        <v>7.7</v>
      </c>
      <c r="Y21" s="202">
        <v>8.1</v>
      </c>
      <c r="Z21" s="209">
        <f t="shared" si="0"/>
        <v>5.504166666666666</v>
      </c>
      <c r="AA21" s="150">
        <v>8.2</v>
      </c>
      <c r="AB21" s="151">
        <v>1</v>
      </c>
      <c r="AC21" s="2">
        <v>19</v>
      </c>
      <c r="AD21" s="150">
        <v>2.2</v>
      </c>
      <c r="AE21" s="248">
        <v>0.12708333333333333</v>
      </c>
      <c r="AF21" s="1"/>
    </row>
    <row r="22" spans="1:32" ht="11.25" customHeight="1">
      <c r="A22" s="218">
        <v>20</v>
      </c>
      <c r="B22" s="204">
        <v>7.7</v>
      </c>
      <c r="C22" s="204">
        <v>6.3</v>
      </c>
      <c r="D22" s="204">
        <v>5.7</v>
      </c>
      <c r="E22" s="204">
        <v>5.5</v>
      </c>
      <c r="F22" s="204">
        <v>5.3</v>
      </c>
      <c r="G22" s="204">
        <v>5.3</v>
      </c>
      <c r="H22" s="204">
        <v>6.9</v>
      </c>
      <c r="I22" s="204">
        <v>8.6</v>
      </c>
      <c r="J22" s="204">
        <v>10.3</v>
      </c>
      <c r="K22" s="204">
        <v>13.1</v>
      </c>
      <c r="L22" s="204">
        <v>13.9</v>
      </c>
      <c r="M22" s="204">
        <v>15.5</v>
      </c>
      <c r="N22" s="204">
        <v>16.9</v>
      </c>
      <c r="O22" s="204">
        <v>18.8</v>
      </c>
      <c r="P22" s="204">
        <v>18</v>
      </c>
      <c r="Q22" s="204">
        <v>16.4</v>
      </c>
      <c r="R22" s="204">
        <v>17.3</v>
      </c>
      <c r="S22" s="204">
        <v>17.4</v>
      </c>
      <c r="T22" s="204">
        <v>17.1</v>
      </c>
      <c r="U22" s="204">
        <v>16.8</v>
      </c>
      <c r="V22" s="204">
        <v>16.5</v>
      </c>
      <c r="W22" s="204">
        <v>16.8</v>
      </c>
      <c r="X22" s="204">
        <v>16.6</v>
      </c>
      <c r="Y22" s="204">
        <v>16.6</v>
      </c>
      <c r="Z22" s="219">
        <f t="shared" si="0"/>
        <v>12.887500000000005</v>
      </c>
      <c r="AA22" s="156">
        <v>19.5</v>
      </c>
      <c r="AB22" s="205">
        <v>0.6118055555555556</v>
      </c>
      <c r="AC22" s="206">
        <v>20</v>
      </c>
      <c r="AD22" s="156">
        <v>4.9</v>
      </c>
      <c r="AE22" s="249">
        <v>0.2625</v>
      </c>
      <c r="AF22" s="1"/>
    </row>
    <row r="23" spans="1:32" ht="11.25" customHeight="1">
      <c r="A23" s="210">
        <v>21</v>
      </c>
      <c r="B23" s="202">
        <v>16.9</v>
      </c>
      <c r="C23" s="202">
        <v>17.6</v>
      </c>
      <c r="D23" s="202">
        <v>17.7</v>
      </c>
      <c r="E23" s="202">
        <v>17.8</v>
      </c>
      <c r="F23" s="202">
        <v>18.1</v>
      </c>
      <c r="G23" s="202">
        <v>18.1</v>
      </c>
      <c r="H23" s="202">
        <v>16</v>
      </c>
      <c r="I23" s="202">
        <v>11.4</v>
      </c>
      <c r="J23" s="202">
        <v>11</v>
      </c>
      <c r="K23" s="202">
        <v>12.2</v>
      </c>
      <c r="L23" s="202">
        <v>9.9</v>
      </c>
      <c r="M23" s="202">
        <v>13</v>
      </c>
      <c r="N23" s="202">
        <v>13.4</v>
      </c>
      <c r="O23" s="202">
        <v>14.7</v>
      </c>
      <c r="P23" s="202">
        <v>15.7</v>
      </c>
      <c r="Q23" s="202">
        <v>12.9</v>
      </c>
      <c r="R23" s="202">
        <v>10.9</v>
      </c>
      <c r="S23" s="202">
        <v>8.5</v>
      </c>
      <c r="T23" s="202">
        <v>6.7</v>
      </c>
      <c r="U23" s="202">
        <v>6.6</v>
      </c>
      <c r="V23" s="202">
        <v>5.8</v>
      </c>
      <c r="W23" s="202">
        <v>5.2</v>
      </c>
      <c r="X23" s="202">
        <v>5.7</v>
      </c>
      <c r="Y23" s="202">
        <v>5.4</v>
      </c>
      <c r="Z23" s="209">
        <f t="shared" si="0"/>
        <v>12.133333333333333</v>
      </c>
      <c r="AA23" s="150">
        <v>18.4</v>
      </c>
      <c r="AB23" s="151">
        <v>0.22152777777777777</v>
      </c>
      <c r="AC23" s="2">
        <v>21</v>
      </c>
      <c r="AD23" s="150">
        <v>5.1</v>
      </c>
      <c r="AE23" s="248">
        <v>0.9138888888888889</v>
      </c>
      <c r="AF23" s="1"/>
    </row>
    <row r="24" spans="1:32" ht="11.25" customHeight="1">
      <c r="A24" s="210">
        <v>22</v>
      </c>
      <c r="B24" s="202">
        <v>5.1</v>
      </c>
      <c r="C24" s="202">
        <v>4.4</v>
      </c>
      <c r="D24" s="202">
        <v>3.1</v>
      </c>
      <c r="E24" s="202">
        <v>2.7</v>
      </c>
      <c r="F24" s="202">
        <v>2.2</v>
      </c>
      <c r="G24" s="202">
        <v>1</v>
      </c>
      <c r="H24" s="202">
        <v>4.5</v>
      </c>
      <c r="I24" s="202">
        <v>5.8</v>
      </c>
      <c r="J24" s="202">
        <v>7.1</v>
      </c>
      <c r="K24" s="202">
        <v>6.4</v>
      </c>
      <c r="L24" s="202">
        <v>7.3</v>
      </c>
      <c r="M24" s="202">
        <v>7.5</v>
      </c>
      <c r="N24" s="202">
        <v>8.6</v>
      </c>
      <c r="O24" s="202">
        <v>9.3</v>
      </c>
      <c r="P24" s="202">
        <v>8.5</v>
      </c>
      <c r="Q24" s="202">
        <v>7.6</v>
      </c>
      <c r="R24" s="202">
        <v>7.5</v>
      </c>
      <c r="S24" s="202">
        <v>7</v>
      </c>
      <c r="T24" s="202">
        <v>5.1</v>
      </c>
      <c r="U24" s="202">
        <v>4.8</v>
      </c>
      <c r="V24" s="202">
        <v>5</v>
      </c>
      <c r="W24" s="202">
        <v>6.1</v>
      </c>
      <c r="X24" s="202">
        <v>6.5</v>
      </c>
      <c r="Y24" s="202">
        <v>6.4</v>
      </c>
      <c r="Z24" s="209">
        <f t="shared" si="0"/>
        <v>5.812499999999999</v>
      </c>
      <c r="AA24" s="150">
        <v>9.5</v>
      </c>
      <c r="AB24" s="151">
        <v>0.5854166666666667</v>
      </c>
      <c r="AC24" s="2">
        <v>22</v>
      </c>
      <c r="AD24" s="150">
        <v>0.8</v>
      </c>
      <c r="AE24" s="248">
        <v>0.24861111111111112</v>
      </c>
      <c r="AF24" s="1"/>
    </row>
    <row r="25" spans="1:32" ht="11.25" customHeight="1">
      <c r="A25" s="210">
        <v>23</v>
      </c>
      <c r="B25" s="202">
        <v>6.6</v>
      </c>
      <c r="C25" s="202">
        <v>6.6</v>
      </c>
      <c r="D25" s="202">
        <v>6.4</v>
      </c>
      <c r="E25" s="202">
        <v>6.6</v>
      </c>
      <c r="F25" s="202">
        <v>6.6</v>
      </c>
      <c r="G25" s="202">
        <v>6.5</v>
      </c>
      <c r="H25" s="202">
        <v>6.7</v>
      </c>
      <c r="I25" s="202">
        <v>7.2</v>
      </c>
      <c r="J25" s="202">
        <v>7.6</v>
      </c>
      <c r="K25" s="202">
        <v>7.4</v>
      </c>
      <c r="L25" s="202">
        <v>7.8</v>
      </c>
      <c r="M25" s="202">
        <v>8.2</v>
      </c>
      <c r="N25" s="202">
        <v>8.3</v>
      </c>
      <c r="O25" s="202">
        <v>8.4</v>
      </c>
      <c r="P25" s="202">
        <v>8.5</v>
      </c>
      <c r="Q25" s="202">
        <v>8.5</v>
      </c>
      <c r="R25" s="202">
        <v>8.6</v>
      </c>
      <c r="S25" s="202">
        <v>8.4</v>
      </c>
      <c r="T25" s="202">
        <v>8.5</v>
      </c>
      <c r="U25" s="202">
        <v>8.2</v>
      </c>
      <c r="V25" s="202">
        <v>8.3</v>
      </c>
      <c r="W25" s="202">
        <v>8.5</v>
      </c>
      <c r="X25" s="202">
        <v>8.2</v>
      </c>
      <c r="Y25" s="202">
        <v>8.3</v>
      </c>
      <c r="Z25" s="209">
        <f t="shared" si="0"/>
        <v>7.704166666666667</v>
      </c>
      <c r="AA25" s="150">
        <v>8.9</v>
      </c>
      <c r="AB25" s="151">
        <v>0.686111111111111</v>
      </c>
      <c r="AC25" s="2">
        <v>23</v>
      </c>
      <c r="AD25" s="150">
        <v>6.2</v>
      </c>
      <c r="AE25" s="248">
        <v>0.1173611111111111</v>
      </c>
      <c r="AF25" s="1"/>
    </row>
    <row r="26" spans="1:32" ht="11.25" customHeight="1">
      <c r="A26" s="210">
        <v>24</v>
      </c>
      <c r="B26" s="202">
        <v>8.3</v>
      </c>
      <c r="C26" s="202">
        <v>8.1</v>
      </c>
      <c r="D26" s="202">
        <v>7.6</v>
      </c>
      <c r="E26" s="202">
        <v>7.5</v>
      </c>
      <c r="F26" s="202">
        <v>7.5</v>
      </c>
      <c r="G26" s="202">
        <v>8</v>
      </c>
      <c r="H26" s="202">
        <v>8.6</v>
      </c>
      <c r="I26" s="202">
        <v>8.2</v>
      </c>
      <c r="J26" s="202">
        <v>7.7</v>
      </c>
      <c r="K26" s="202">
        <v>7.9</v>
      </c>
      <c r="L26" s="202">
        <v>7.7</v>
      </c>
      <c r="M26" s="202">
        <v>7.3</v>
      </c>
      <c r="N26" s="202">
        <v>7</v>
      </c>
      <c r="O26" s="202">
        <v>6.1</v>
      </c>
      <c r="P26" s="202">
        <v>4.4</v>
      </c>
      <c r="Q26" s="202">
        <v>2.7</v>
      </c>
      <c r="R26" s="202">
        <v>1.7</v>
      </c>
      <c r="S26" s="202">
        <v>1.9</v>
      </c>
      <c r="T26" s="202">
        <v>2.2</v>
      </c>
      <c r="U26" s="202">
        <v>2</v>
      </c>
      <c r="V26" s="202">
        <v>2.3</v>
      </c>
      <c r="W26" s="202">
        <v>2.9</v>
      </c>
      <c r="X26" s="202">
        <v>2.8</v>
      </c>
      <c r="Y26" s="202">
        <v>2.9</v>
      </c>
      <c r="Z26" s="209">
        <f t="shared" si="0"/>
        <v>5.554166666666668</v>
      </c>
      <c r="AA26" s="150">
        <v>8.9</v>
      </c>
      <c r="AB26" s="151">
        <v>0.32569444444444445</v>
      </c>
      <c r="AC26" s="2">
        <v>24</v>
      </c>
      <c r="AD26" s="150">
        <v>1.6</v>
      </c>
      <c r="AE26" s="248">
        <v>0.7097222222222223</v>
      </c>
      <c r="AF26" s="1"/>
    </row>
    <row r="27" spans="1:32" ht="11.25" customHeight="1">
      <c r="A27" s="210">
        <v>25</v>
      </c>
      <c r="B27" s="202">
        <v>2.7</v>
      </c>
      <c r="C27" s="202">
        <v>2.9</v>
      </c>
      <c r="D27" s="202">
        <v>2.8</v>
      </c>
      <c r="E27" s="202">
        <v>2.9</v>
      </c>
      <c r="F27" s="202">
        <v>2.9</v>
      </c>
      <c r="G27" s="202">
        <v>2.8</v>
      </c>
      <c r="H27" s="202">
        <v>3.1</v>
      </c>
      <c r="I27" s="202">
        <v>3.5</v>
      </c>
      <c r="J27" s="202">
        <v>4.4</v>
      </c>
      <c r="K27" s="202">
        <v>5</v>
      </c>
      <c r="L27" s="202">
        <v>6</v>
      </c>
      <c r="M27" s="202">
        <v>6.3</v>
      </c>
      <c r="N27" s="202">
        <v>6.3</v>
      </c>
      <c r="O27" s="202">
        <v>6.2</v>
      </c>
      <c r="P27" s="202">
        <v>6</v>
      </c>
      <c r="Q27" s="202">
        <v>5.8</v>
      </c>
      <c r="R27" s="202">
        <v>5.3</v>
      </c>
      <c r="S27" s="202">
        <v>5.1</v>
      </c>
      <c r="T27" s="202">
        <v>5.1</v>
      </c>
      <c r="U27" s="202">
        <v>4.9</v>
      </c>
      <c r="V27" s="202">
        <v>4.6</v>
      </c>
      <c r="W27" s="202">
        <v>4.4</v>
      </c>
      <c r="X27" s="202">
        <v>4</v>
      </c>
      <c r="Y27" s="202">
        <v>3.9</v>
      </c>
      <c r="Z27" s="209">
        <f t="shared" si="0"/>
        <v>4.454166666666667</v>
      </c>
      <c r="AA27" s="150">
        <v>6.7</v>
      </c>
      <c r="AB27" s="151">
        <v>0.5659722222222222</v>
      </c>
      <c r="AC27" s="2">
        <v>25</v>
      </c>
      <c r="AD27" s="150">
        <v>2.5</v>
      </c>
      <c r="AE27" s="248">
        <v>0.029166666666666664</v>
      </c>
      <c r="AF27" s="1"/>
    </row>
    <row r="28" spans="1:32" ht="11.25" customHeight="1">
      <c r="A28" s="210">
        <v>26</v>
      </c>
      <c r="B28" s="202">
        <v>3.8</v>
      </c>
      <c r="C28" s="202">
        <v>3.6</v>
      </c>
      <c r="D28" s="202">
        <v>4</v>
      </c>
      <c r="E28" s="202">
        <v>4.7</v>
      </c>
      <c r="F28" s="202">
        <v>3.3</v>
      </c>
      <c r="G28" s="202">
        <v>2.5</v>
      </c>
      <c r="H28" s="202">
        <v>4.4</v>
      </c>
      <c r="I28" s="202">
        <v>6.8</v>
      </c>
      <c r="J28" s="202">
        <v>6.6</v>
      </c>
      <c r="K28" s="202">
        <v>6.8</v>
      </c>
      <c r="L28" s="202">
        <v>6.8</v>
      </c>
      <c r="M28" s="202">
        <v>6.4</v>
      </c>
      <c r="N28" s="202">
        <v>6.6</v>
      </c>
      <c r="O28" s="202">
        <v>7.1</v>
      </c>
      <c r="P28" s="202">
        <v>7.1</v>
      </c>
      <c r="Q28" s="202">
        <v>4</v>
      </c>
      <c r="R28" s="202">
        <v>3.5</v>
      </c>
      <c r="S28" s="202">
        <v>3.8</v>
      </c>
      <c r="T28" s="202">
        <v>3.7</v>
      </c>
      <c r="U28" s="202">
        <v>3.7</v>
      </c>
      <c r="V28" s="202">
        <v>3.7</v>
      </c>
      <c r="W28" s="202">
        <v>3</v>
      </c>
      <c r="X28" s="202">
        <v>2.3</v>
      </c>
      <c r="Y28" s="202">
        <v>1.8</v>
      </c>
      <c r="Z28" s="209">
        <f t="shared" si="0"/>
        <v>4.583333333333333</v>
      </c>
      <c r="AA28" s="150">
        <v>7.5</v>
      </c>
      <c r="AB28" s="151">
        <v>0.5652777777777778</v>
      </c>
      <c r="AC28" s="2">
        <v>26</v>
      </c>
      <c r="AD28" s="150">
        <v>1.8</v>
      </c>
      <c r="AE28" s="248">
        <v>1</v>
      </c>
      <c r="AF28" s="1"/>
    </row>
    <row r="29" spans="1:32" ht="11.25" customHeight="1">
      <c r="A29" s="210">
        <v>27</v>
      </c>
      <c r="B29" s="202">
        <v>2.5</v>
      </c>
      <c r="C29" s="202">
        <v>2.3</v>
      </c>
      <c r="D29" s="202">
        <v>1.4</v>
      </c>
      <c r="E29" s="202">
        <v>0.6</v>
      </c>
      <c r="F29" s="202">
        <v>0.5</v>
      </c>
      <c r="G29" s="202">
        <v>0.6</v>
      </c>
      <c r="H29" s="202">
        <v>1.2</v>
      </c>
      <c r="I29" s="202">
        <v>2.3</v>
      </c>
      <c r="J29" s="202">
        <v>4.1</v>
      </c>
      <c r="K29" s="202">
        <v>5.1</v>
      </c>
      <c r="L29" s="202">
        <v>5.2</v>
      </c>
      <c r="M29" s="202">
        <v>5.5</v>
      </c>
      <c r="N29" s="202">
        <v>5.5</v>
      </c>
      <c r="O29" s="202">
        <v>6.4</v>
      </c>
      <c r="P29" s="202">
        <v>6.5</v>
      </c>
      <c r="Q29" s="202">
        <v>6.8</v>
      </c>
      <c r="R29" s="202">
        <v>7</v>
      </c>
      <c r="S29" s="202">
        <v>6.1</v>
      </c>
      <c r="T29" s="202">
        <v>5.9</v>
      </c>
      <c r="U29" s="202">
        <v>5.7</v>
      </c>
      <c r="V29" s="202">
        <v>5.3</v>
      </c>
      <c r="W29" s="202">
        <v>4.9</v>
      </c>
      <c r="X29" s="202">
        <v>4.5</v>
      </c>
      <c r="Y29" s="202">
        <v>4.3</v>
      </c>
      <c r="Z29" s="209">
        <f t="shared" si="0"/>
        <v>4.175</v>
      </c>
      <c r="AA29" s="150">
        <v>7.1</v>
      </c>
      <c r="AB29" s="151">
        <v>0.7340277777777778</v>
      </c>
      <c r="AC29" s="2">
        <v>27</v>
      </c>
      <c r="AD29" s="150">
        <v>0.1</v>
      </c>
      <c r="AE29" s="248">
        <v>0.18194444444444444</v>
      </c>
      <c r="AF29" s="1"/>
    </row>
    <row r="30" spans="1:32" ht="11.25" customHeight="1">
      <c r="A30" s="210">
        <v>28</v>
      </c>
      <c r="B30" s="202">
        <v>3.9</v>
      </c>
      <c r="C30" s="202">
        <v>3.6</v>
      </c>
      <c r="D30" s="202">
        <v>3.6</v>
      </c>
      <c r="E30" s="202">
        <v>3.4</v>
      </c>
      <c r="F30" s="202">
        <v>3.4</v>
      </c>
      <c r="G30" s="202">
        <v>3</v>
      </c>
      <c r="H30" s="202">
        <v>2.7</v>
      </c>
      <c r="I30" s="202">
        <v>2.6</v>
      </c>
      <c r="J30" s="202">
        <v>2.8</v>
      </c>
      <c r="K30" s="202">
        <v>2.5</v>
      </c>
      <c r="L30" s="202">
        <v>2.7</v>
      </c>
      <c r="M30" s="202">
        <v>2.9</v>
      </c>
      <c r="N30" s="202">
        <v>2.8</v>
      </c>
      <c r="O30" s="202">
        <v>3</v>
      </c>
      <c r="P30" s="202">
        <v>3.5</v>
      </c>
      <c r="Q30" s="202">
        <v>3.5</v>
      </c>
      <c r="R30" s="202">
        <v>3.6</v>
      </c>
      <c r="S30" s="202">
        <v>3.2</v>
      </c>
      <c r="T30" s="202">
        <v>3</v>
      </c>
      <c r="U30" s="202">
        <v>2.7</v>
      </c>
      <c r="V30" s="202">
        <v>2.6</v>
      </c>
      <c r="W30" s="202">
        <v>2.1</v>
      </c>
      <c r="X30" s="202">
        <v>2.2</v>
      </c>
      <c r="Y30" s="202">
        <v>2.3</v>
      </c>
      <c r="Z30" s="209">
        <f t="shared" si="0"/>
        <v>2.983333333333333</v>
      </c>
      <c r="AA30" s="150">
        <v>4.3</v>
      </c>
      <c r="AB30" s="151">
        <v>0.004861111111111111</v>
      </c>
      <c r="AC30" s="2">
        <v>28</v>
      </c>
      <c r="AD30" s="150">
        <v>2</v>
      </c>
      <c r="AE30" s="248">
        <v>0.9145833333333333</v>
      </c>
      <c r="AF30" s="1"/>
    </row>
    <row r="31" spans="1:32" ht="11.25" customHeight="1">
      <c r="A31" s="210">
        <v>29</v>
      </c>
      <c r="B31" s="202">
        <v>2.3</v>
      </c>
      <c r="C31" s="202">
        <v>1.8</v>
      </c>
      <c r="D31" s="202">
        <v>1.8</v>
      </c>
      <c r="E31" s="202">
        <v>1.6</v>
      </c>
      <c r="F31" s="202">
        <v>1.2</v>
      </c>
      <c r="G31" s="202">
        <v>1.3</v>
      </c>
      <c r="H31" s="202">
        <v>2</v>
      </c>
      <c r="I31" s="202">
        <v>2.7</v>
      </c>
      <c r="J31" s="202">
        <v>3.5</v>
      </c>
      <c r="K31" s="202">
        <v>4</v>
      </c>
      <c r="L31" s="202">
        <v>4.2</v>
      </c>
      <c r="M31" s="202">
        <v>4.5</v>
      </c>
      <c r="N31" s="202">
        <v>4.3</v>
      </c>
      <c r="O31" s="202">
        <v>5.6</v>
      </c>
      <c r="P31" s="202">
        <v>4.5</v>
      </c>
      <c r="Q31" s="202">
        <v>6</v>
      </c>
      <c r="R31" s="202">
        <v>5.2</v>
      </c>
      <c r="S31" s="202">
        <v>3.5</v>
      </c>
      <c r="T31" s="202">
        <v>2.5</v>
      </c>
      <c r="U31" s="202">
        <v>2.3</v>
      </c>
      <c r="V31" s="202">
        <v>1.7</v>
      </c>
      <c r="W31" s="202">
        <v>1.4</v>
      </c>
      <c r="X31" s="202">
        <v>1.3</v>
      </c>
      <c r="Y31" s="202">
        <v>0.9</v>
      </c>
      <c r="Z31" s="209">
        <f t="shared" si="0"/>
        <v>2.920833333333334</v>
      </c>
      <c r="AA31" s="150">
        <v>8.3</v>
      </c>
      <c r="AB31" s="151">
        <v>0.5979166666666667</v>
      </c>
      <c r="AC31" s="2">
        <v>29</v>
      </c>
      <c r="AD31" s="150">
        <v>0.8</v>
      </c>
      <c r="AE31" s="248">
        <v>0.998611111111111</v>
      </c>
      <c r="AF31" s="1"/>
    </row>
    <row r="32" spans="1:32" ht="11.25" customHeight="1">
      <c r="A32" s="210">
        <v>30</v>
      </c>
      <c r="B32" s="202">
        <v>0.6</v>
      </c>
      <c r="C32" s="202">
        <v>0.1</v>
      </c>
      <c r="D32" s="202">
        <v>0</v>
      </c>
      <c r="E32" s="202">
        <v>0.2</v>
      </c>
      <c r="F32" s="202">
        <v>0.4</v>
      </c>
      <c r="G32" s="202">
        <v>0.5</v>
      </c>
      <c r="H32" s="202">
        <v>1.8</v>
      </c>
      <c r="I32" s="202">
        <v>3.4</v>
      </c>
      <c r="J32" s="202">
        <v>5.3</v>
      </c>
      <c r="K32" s="202">
        <v>6.2</v>
      </c>
      <c r="L32" s="202">
        <v>7.3</v>
      </c>
      <c r="M32" s="202">
        <v>8.7</v>
      </c>
      <c r="N32" s="202">
        <v>5.5</v>
      </c>
      <c r="O32" s="202">
        <v>4.8</v>
      </c>
      <c r="P32" s="202">
        <v>4.2</v>
      </c>
      <c r="Q32" s="202">
        <v>4.4</v>
      </c>
      <c r="R32" s="202">
        <v>4.1</v>
      </c>
      <c r="S32" s="202">
        <v>3.8</v>
      </c>
      <c r="T32" s="202">
        <v>2.2</v>
      </c>
      <c r="U32" s="202">
        <v>1.7</v>
      </c>
      <c r="V32" s="202">
        <v>1.4</v>
      </c>
      <c r="W32" s="202">
        <v>1.1</v>
      </c>
      <c r="X32" s="202">
        <v>1.4</v>
      </c>
      <c r="Y32" s="202">
        <v>0.7</v>
      </c>
      <c r="Z32" s="209">
        <f t="shared" si="0"/>
        <v>2.9083333333333337</v>
      </c>
      <c r="AA32" s="150">
        <v>9.2</v>
      </c>
      <c r="AB32" s="151">
        <v>0.5111111111111112</v>
      </c>
      <c r="AC32" s="2">
        <v>30</v>
      </c>
      <c r="AD32" s="150">
        <v>-0.1</v>
      </c>
      <c r="AE32" s="248">
        <v>0.13819444444444443</v>
      </c>
      <c r="AF32" s="1"/>
    </row>
    <row r="33" spans="1:32" ht="11.25" customHeight="1">
      <c r="A33" s="210">
        <v>31</v>
      </c>
      <c r="B33" s="202">
        <v>1.1</v>
      </c>
      <c r="C33" s="202">
        <v>1.1</v>
      </c>
      <c r="D33" s="202">
        <v>1.2</v>
      </c>
      <c r="E33" s="202">
        <v>1.3</v>
      </c>
      <c r="F33" s="202">
        <v>1</v>
      </c>
      <c r="G33" s="202">
        <v>0.7</v>
      </c>
      <c r="H33" s="202">
        <v>4.8</v>
      </c>
      <c r="I33" s="202">
        <v>6</v>
      </c>
      <c r="J33" s="202">
        <v>7.8</v>
      </c>
      <c r="K33" s="202">
        <v>10.2</v>
      </c>
      <c r="L33" s="202">
        <v>10.5</v>
      </c>
      <c r="M33" s="202">
        <v>12.1</v>
      </c>
      <c r="N33" s="202">
        <v>12.8</v>
      </c>
      <c r="O33" s="202">
        <v>12.9</v>
      </c>
      <c r="P33" s="202">
        <v>13</v>
      </c>
      <c r="Q33" s="202">
        <v>12.6</v>
      </c>
      <c r="R33" s="202">
        <v>12.1</v>
      </c>
      <c r="S33" s="202">
        <v>11.6</v>
      </c>
      <c r="T33" s="202">
        <v>10.7</v>
      </c>
      <c r="U33" s="202">
        <v>9.3</v>
      </c>
      <c r="V33" s="202">
        <v>8.8</v>
      </c>
      <c r="W33" s="202">
        <v>8</v>
      </c>
      <c r="X33" s="202">
        <v>6.8</v>
      </c>
      <c r="Y33" s="202">
        <v>6.3</v>
      </c>
      <c r="Z33" s="209">
        <f t="shared" si="0"/>
        <v>7.612500000000002</v>
      </c>
      <c r="AA33" s="150">
        <v>13.5</v>
      </c>
      <c r="AB33" s="151">
        <v>0.5618055555555556</v>
      </c>
      <c r="AC33" s="2">
        <v>31</v>
      </c>
      <c r="AD33" s="150">
        <v>0.5</v>
      </c>
      <c r="AE33" s="248">
        <v>0.004166666666666667</v>
      </c>
      <c r="AF33" s="1"/>
    </row>
    <row r="34" spans="1:32" ht="15" customHeight="1">
      <c r="A34" s="211" t="s">
        <v>9</v>
      </c>
      <c r="B34" s="212">
        <f aca="true" t="shared" si="1" ref="B34:Q34">AVERAGE(B3:B33)</f>
        <v>5.316129032258064</v>
      </c>
      <c r="C34" s="212">
        <f t="shared" si="1"/>
        <v>5.167741935483871</v>
      </c>
      <c r="D34" s="212">
        <f t="shared" si="1"/>
        <v>4.96774193548387</v>
      </c>
      <c r="E34" s="212">
        <f t="shared" si="1"/>
        <v>4.970967741935484</v>
      </c>
      <c r="F34" s="212">
        <f t="shared" si="1"/>
        <v>4.938709677419355</v>
      </c>
      <c r="G34" s="212">
        <f t="shared" si="1"/>
        <v>4.864516129032259</v>
      </c>
      <c r="H34" s="212">
        <f t="shared" si="1"/>
        <v>5.796774193548388</v>
      </c>
      <c r="I34" s="212">
        <f t="shared" si="1"/>
        <v>6.683870967741936</v>
      </c>
      <c r="J34" s="212">
        <f t="shared" si="1"/>
        <v>7.541935483870969</v>
      </c>
      <c r="K34" s="212">
        <f t="shared" si="1"/>
        <v>8.04516129032258</v>
      </c>
      <c r="L34" s="212">
        <f t="shared" si="1"/>
        <v>8.370967741935484</v>
      </c>
      <c r="M34" s="212">
        <f t="shared" si="1"/>
        <v>8.780645161290325</v>
      </c>
      <c r="N34" s="212">
        <f t="shared" si="1"/>
        <v>8.712903225806453</v>
      </c>
      <c r="O34" s="212">
        <f t="shared" si="1"/>
        <v>8.780645161290321</v>
      </c>
      <c r="P34" s="212">
        <f t="shared" si="1"/>
        <v>8.345161290322578</v>
      </c>
      <c r="Q34" s="212">
        <f t="shared" si="1"/>
        <v>7.680645161290323</v>
      </c>
      <c r="R34" s="212">
        <f>AVERAGE(R3:R33)</f>
        <v>7.177419354838709</v>
      </c>
      <c r="S34" s="212">
        <f aca="true" t="shared" si="2" ref="S34:Y34">AVERAGE(S3:S33)</f>
        <v>6.635483870967741</v>
      </c>
      <c r="T34" s="212">
        <f t="shared" si="2"/>
        <v>6.18064516129032</v>
      </c>
      <c r="U34" s="212">
        <f t="shared" si="2"/>
        <v>5.906451612903226</v>
      </c>
      <c r="V34" s="212">
        <f t="shared" si="2"/>
        <v>5.6806451612903235</v>
      </c>
      <c r="W34" s="212">
        <f t="shared" si="2"/>
        <v>5.496774193548387</v>
      </c>
      <c r="X34" s="212">
        <f t="shared" si="2"/>
        <v>5.445161290322581</v>
      </c>
      <c r="Y34" s="212">
        <f t="shared" si="2"/>
        <v>5.3806451612903246</v>
      </c>
      <c r="Z34" s="212">
        <f>AVERAGE(B3:Y33)</f>
        <v>6.536155913978498</v>
      </c>
      <c r="AA34" s="213">
        <f>(AVERAGE(最高))</f>
        <v>10.509677419354837</v>
      </c>
      <c r="AB34" s="214"/>
      <c r="AC34" s="215"/>
      <c r="AD34" s="213">
        <f>(AVERAGE(最低))</f>
        <v>2.7580645161290316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1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20.8</v>
      </c>
      <c r="C46" s="258">
        <v>13</v>
      </c>
      <c r="D46" s="253">
        <v>0.5847222222222223</v>
      </c>
      <c r="E46" s="192"/>
      <c r="F46" s="155"/>
      <c r="G46" s="156">
        <f>MIN(最低)</f>
        <v>-0.1</v>
      </c>
      <c r="H46" s="258">
        <v>30</v>
      </c>
      <c r="I46" s="255">
        <v>0.13819444444444443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58"/>
      <c r="I47" s="253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2010</v>
      </c>
      <c r="AA1" s="1" t="s">
        <v>1</v>
      </c>
      <c r="AB1" s="221">
        <v>4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02">
        <v>6.3</v>
      </c>
      <c r="C3" s="202">
        <v>6</v>
      </c>
      <c r="D3" s="202">
        <v>6.5</v>
      </c>
      <c r="E3" s="202">
        <v>7</v>
      </c>
      <c r="F3" s="202">
        <v>6.3</v>
      </c>
      <c r="G3" s="202">
        <v>6.6</v>
      </c>
      <c r="H3" s="202">
        <v>8.4</v>
      </c>
      <c r="I3" s="202">
        <v>9.2</v>
      </c>
      <c r="J3" s="202">
        <v>10.1</v>
      </c>
      <c r="K3" s="202">
        <v>12.6</v>
      </c>
      <c r="L3" s="202">
        <v>14.9</v>
      </c>
      <c r="M3" s="202">
        <v>15.5</v>
      </c>
      <c r="N3" s="202">
        <v>17.5</v>
      </c>
      <c r="O3" s="202">
        <v>18.8</v>
      </c>
      <c r="P3" s="202">
        <v>19.1</v>
      </c>
      <c r="Q3" s="202">
        <v>19.1</v>
      </c>
      <c r="R3" s="202">
        <v>18.4</v>
      </c>
      <c r="S3" s="202">
        <v>17.7</v>
      </c>
      <c r="T3" s="202">
        <v>17.2</v>
      </c>
      <c r="U3" s="202">
        <v>17</v>
      </c>
      <c r="V3" s="202">
        <v>17.2</v>
      </c>
      <c r="W3" s="202">
        <v>17.2</v>
      </c>
      <c r="X3" s="202">
        <v>16.5</v>
      </c>
      <c r="Y3" s="202">
        <v>16.7</v>
      </c>
      <c r="Z3" s="209">
        <f aca="true" t="shared" si="0" ref="Z3:Z32">AVERAGE(B3:Y3)</f>
        <v>13.408333333333331</v>
      </c>
      <c r="AA3" s="150">
        <v>19.5</v>
      </c>
      <c r="AB3" s="151">
        <v>0.6375</v>
      </c>
      <c r="AC3" s="2">
        <v>1</v>
      </c>
      <c r="AD3" s="150">
        <v>5.8</v>
      </c>
      <c r="AE3" s="248">
        <v>0.09166666666666667</v>
      </c>
      <c r="AF3" s="1"/>
    </row>
    <row r="4" spans="1:32" ht="11.25" customHeight="1">
      <c r="A4" s="210">
        <v>2</v>
      </c>
      <c r="B4" s="202">
        <v>17.1</v>
      </c>
      <c r="C4" s="202">
        <v>17.4</v>
      </c>
      <c r="D4" s="202">
        <v>17.4</v>
      </c>
      <c r="E4" s="202">
        <v>18.1</v>
      </c>
      <c r="F4" s="202">
        <v>18.3</v>
      </c>
      <c r="G4" s="202">
        <v>18.2</v>
      </c>
      <c r="H4" s="202">
        <v>19.1</v>
      </c>
      <c r="I4" s="202">
        <v>20.1</v>
      </c>
      <c r="J4" s="202">
        <v>19.8</v>
      </c>
      <c r="K4" s="202">
        <v>19.4</v>
      </c>
      <c r="L4" s="202">
        <v>9.8</v>
      </c>
      <c r="M4" s="202">
        <v>9.5</v>
      </c>
      <c r="N4" s="202">
        <v>8.1</v>
      </c>
      <c r="O4" s="202">
        <v>7.5</v>
      </c>
      <c r="P4" s="202">
        <v>7.2</v>
      </c>
      <c r="Q4" s="202">
        <v>6.7</v>
      </c>
      <c r="R4" s="202">
        <v>6.7</v>
      </c>
      <c r="S4" s="203">
        <v>6.7</v>
      </c>
      <c r="T4" s="202">
        <v>6.9</v>
      </c>
      <c r="U4" s="202">
        <v>7.3</v>
      </c>
      <c r="V4" s="202">
        <v>7.4</v>
      </c>
      <c r="W4" s="202">
        <v>7.5</v>
      </c>
      <c r="X4" s="202">
        <v>7.5</v>
      </c>
      <c r="Y4" s="202">
        <v>7.4</v>
      </c>
      <c r="Z4" s="209">
        <f t="shared" si="0"/>
        <v>12.129166666666663</v>
      </c>
      <c r="AA4" s="150">
        <v>20.2</v>
      </c>
      <c r="AB4" s="151">
        <v>0.33125</v>
      </c>
      <c r="AC4" s="2">
        <v>2</v>
      </c>
      <c r="AD4" s="150">
        <v>6.6</v>
      </c>
      <c r="AE4" s="248">
        <v>0.7277777777777777</v>
      </c>
      <c r="AF4" s="1"/>
    </row>
    <row r="5" spans="1:32" ht="11.25" customHeight="1">
      <c r="A5" s="210">
        <v>3</v>
      </c>
      <c r="B5" s="202">
        <v>7.1</v>
      </c>
      <c r="C5" s="202">
        <v>7.1</v>
      </c>
      <c r="D5" s="202">
        <v>6.8</v>
      </c>
      <c r="E5" s="202">
        <v>6.9</v>
      </c>
      <c r="F5" s="202">
        <v>6.4</v>
      </c>
      <c r="G5" s="202">
        <v>6.7</v>
      </c>
      <c r="H5" s="202">
        <v>6.6</v>
      </c>
      <c r="I5" s="202">
        <v>7.4</v>
      </c>
      <c r="J5" s="202">
        <v>8.3</v>
      </c>
      <c r="K5" s="202">
        <v>9</v>
      </c>
      <c r="L5" s="202">
        <v>8.4</v>
      </c>
      <c r="M5" s="202">
        <v>8.6</v>
      </c>
      <c r="N5" s="202">
        <v>10</v>
      </c>
      <c r="O5" s="202">
        <v>9.6</v>
      </c>
      <c r="P5" s="202">
        <v>9.3</v>
      </c>
      <c r="Q5" s="202">
        <v>6.5</v>
      </c>
      <c r="R5" s="202">
        <v>7.3</v>
      </c>
      <c r="S5" s="202">
        <v>7.2</v>
      </c>
      <c r="T5" s="202">
        <v>6.2</v>
      </c>
      <c r="U5" s="202">
        <v>4.8</v>
      </c>
      <c r="V5" s="202">
        <v>4.8</v>
      </c>
      <c r="W5" s="202">
        <v>4.1</v>
      </c>
      <c r="X5" s="202">
        <v>3.6</v>
      </c>
      <c r="Y5" s="202">
        <v>2.6</v>
      </c>
      <c r="Z5" s="209">
        <f t="shared" si="0"/>
        <v>6.887499999999999</v>
      </c>
      <c r="AA5" s="150">
        <v>10.6</v>
      </c>
      <c r="AB5" s="151">
        <v>0.5923611111111111</v>
      </c>
      <c r="AC5" s="2">
        <v>3</v>
      </c>
      <c r="AD5" s="150">
        <v>2.6</v>
      </c>
      <c r="AE5" s="248">
        <v>1</v>
      </c>
      <c r="AF5" s="1"/>
    </row>
    <row r="6" spans="1:32" ht="11.25" customHeight="1">
      <c r="A6" s="210">
        <v>4</v>
      </c>
      <c r="B6" s="202">
        <v>2.3</v>
      </c>
      <c r="C6" s="202">
        <v>1.7</v>
      </c>
      <c r="D6" s="202">
        <v>2</v>
      </c>
      <c r="E6" s="202">
        <v>1.9</v>
      </c>
      <c r="F6" s="202">
        <v>1.9</v>
      </c>
      <c r="G6" s="202">
        <v>2.6</v>
      </c>
      <c r="H6" s="202">
        <v>6.1</v>
      </c>
      <c r="I6" s="202">
        <v>6.6</v>
      </c>
      <c r="J6" s="202">
        <v>7</v>
      </c>
      <c r="K6" s="202">
        <v>7.1</v>
      </c>
      <c r="L6" s="202">
        <v>7</v>
      </c>
      <c r="M6" s="202">
        <v>7.3</v>
      </c>
      <c r="N6" s="202">
        <v>7</v>
      </c>
      <c r="O6" s="202">
        <v>7.2</v>
      </c>
      <c r="P6" s="202">
        <v>6.9</v>
      </c>
      <c r="Q6" s="202">
        <v>6.8</v>
      </c>
      <c r="R6" s="202">
        <v>6.8</v>
      </c>
      <c r="S6" s="202">
        <v>6.7</v>
      </c>
      <c r="T6" s="202">
        <v>7.4</v>
      </c>
      <c r="U6" s="202">
        <v>7.8</v>
      </c>
      <c r="V6" s="202">
        <v>8.2</v>
      </c>
      <c r="W6" s="202">
        <v>8</v>
      </c>
      <c r="X6" s="202">
        <v>7.7</v>
      </c>
      <c r="Y6" s="202">
        <v>7.9</v>
      </c>
      <c r="Z6" s="209">
        <f t="shared" si="0"/>
        <v>5.9125000000000005</v>
      </c>
      <c r="AA6" s="150">
        <v>8.4</v>
      </c>
      <c r="AB6" s="151">
        <v>0.8944444444444444</v>
      </c>
      <c r="AC6" s="2">
        <v>4</v>
      </c>
      <c r="AD6" s="150">
        <v>1.4</v>
      </c>
      <c r="AE6" s="248">
        <v>0.2375</v>
      </c>
      <c r="AF6" s="1"/>
    </row>
    <row r="7" spans="1:32" ht="11.25" customHeight="1">
      <c r="A7" s="210">
        <v>5</v>
      </c>
      <c r="B7" s="202">
        <v>8.1</v>
      </c>
      <c r="C7" s="202">
        <v>8.2</v>
      </c>
      <c r="D7" s="202">
        <v>8.2</v>
      </c>
      <c r="E7" s="202">
        <v>8.3</v>
      </c>
      <c r="F7" s="202">
        <v>8.5</v>
      </c>
      <c r="G7" s="202">
        <v>8.7</v>
      </c>
      <c r="H7" s="202">
        <v>8.6</v>
      </c>
      <c r="I7" s="202">
        <v>8.7</v>
      </c>
      <c r="J7" s="202">
        <v>9.3</v>
      </c>
      <c r="K7" s="202">
        <v>9.8</v>
      </c>
      <c r="L7" s="202">
        <v>9.9</v>
      </c>
      <c r="M7" s="202">
        <v>9.5</v>
      </c>
      <c r="N7" s="202">
        <v>9.1</v>
      </c>
      <c r="O7" s="202">
        <v>9.5</v>
      </c>
      <c r="P7" s="202">
        <v>10</v>
      </c>
      <c r="Q7" s="202">
        <v>10</v>
      </c>
      <c r="R7" s="202">
        <v>10.2</v>
      </c>
      <c r="S7" s="202">
        <v>10.5</v>
      </c>
      <c r="T7" s="202">
        <v>10.8</v>
      </c>
      <c r="U7" s="202">
        <v>9.4</v>
      </c>
      <c r="V7" s="202">
        <v>9.3</v>
      </c>
      <c r="W7" s="202">
        <v>9.6</v>
      </c>
      <c r="X7" s="202">
        <v>9.8</v>
      </c>
      <c r="Y7" s="202">
        <v>9.7</v>
      </c>
      <c r="Z7" s="209">
        <f t="shared" si="0"/>
        <v>9.320833333333333</v>
      </c>
      <c r="AA7" s="150">
        <v>10.9</v>
      </c>
      <c r="AB7" s="151">
        <v>0.7902777777777777</v>
      </c>
      <c r="AC7" s="2">
        <v>5</v>
      </c>
      <c r="AD7" s="150">
        <v>7.9</v>
      </c>
      <c r="AE7" s="248">
        <v>0.011111111111111112</v>
      </c>
      <c r="AF7" s="1"/>
    </row>
    <row r="8" spans="1:32" ht="11.25" customHeight="1">
      <c r="A8" s="210">
        <v>6</v>
      </c>
      <c r="B8" s="202">
        <v>9.1</v>
      </c>
      <c r="C8" s="202">
        <v>9.1</v>
      </c>
      <c r="D8" s="202">
        <v>9.6</v>
      </c>
      <c r="E8" s="202">
        <v>9.4</v>
      </c>
      <c r="F8" s="202">
        <v>9.1</v>
      </c>
      <c r="G8" s="202">
        <v>8.4</v>
      </c>
      <c r="H8" s="202">
        <v>9</v>
      </c>
      <c r="I8" s="202">
        <v>10.8</v>
      </c>
      <c r="J8" s="202">
        <v>12.5</v>
      </c>
      <c r="K8" s="202">
        <v>14.3</v>
      </c>
      <c r="L8" s="202">
        <v>17.7</v>
      </c>
      <c r="M8" s="202">
        <v>14.5</v>
      </c>
      <c r="N8" s="202">
        <v>16.4</v>
      </c>
      <c r="O8" s="202">
        <v>15.5</v>
      </c>
      <c r="P8" s="202">
        <v>15.8</v>
      </c>
      <c r="Q8" s="202">
        <v>15.2</v>
      </c>
      <c r="R8" s="202">
        <v>15</v>
      </c>
      <c r="S8" s="202">
        <v>14.8</v>
      </c>
      <c r="T8" s="202">
        <v>12.8</v>
      </c>
      <c r="U8" s="202">
        <v>14.8</v>
      </c>
      <c r="V8" s="202">
        <v>14</v>
      </c>
      <c r="W8" s="202">
        <v>13.3</v>
      </c>
      <c r="X8" s="202">
        <v>13.8</v>
      </c>
      <c r="Y8" s="202">
        <v>14</v>
      </c>
      <c r="Z8" s="209">
        <f t="shared" si="0"/>
        <v>12.870833333333337</v>
      </c>
      <c r="AA8" s="150">
        <v>18.8</v>
      </c>
      <c r="AB8" s="151">
        <v>0.5333333333333333</v>
      </c>
      <c r="AC8" s="2">
        <v>6</v>
      </c>
      <c r="AD8" s="150">
        <v>8.3</v>
      </c>
      <c r="AE8" s="248">
        <v>0.2673611111111111</v>
      </c>
      <c r="AF8" s="1"/>
    </row>
    <row r="9" spans="1:32" ht="11.25" customHeight="1">
      <c r="A9" s="210">
        <v>7</v>
      </c>
      <c r="B9" s="202">
        <v>14.1</v>
      </c>
      <c r="C9" s="202">
        <v>13.4</v>
      </c>
      <c r="D9" s="202">
        <v>12.7</v>
      </c>
      <c r="E9" s="202">
        <v>12</v>
      </c>
      <c r="F9" s="202">
        <v>12.3</v>
      </c>
      <c r="G9" s="202">
        <v>11.1</v>
      </c>
      <c r="H9" s="202">
        <v>11.4</v>
      </c>
      <c r="I9" s="202">
        <v>11.1</v>
      </c>
      <c r="J9" s="202">
        <v>11.5</v>
      </c>
      <c r="K9" s="202">
        <v>11.6</v>
      </c>
      <c r="L9" s="202">
        <v>11.3</v>
      </c>
      <c r="M9" s="202">
        <v>9.9</v>
      </c>
      <c r="N9" s="202">
        <v>8.3</v>
      </c>
      <c r="O9" s="202">
        <v>7.3</v>
      </c>
      <c r="P9" s="202">
        <v>7.5</v>
      </c>
      <c r="Q9" s="202">
        <v>6.9</v>
      </c>
      <c r="R9" s="202">
        <v>6.8</v>
      </c>
      <c r="S9" s="202">
        <v>6.9</v>
      </c>
      <c r="T9" s="202">
        <v>7.4</v>
      </c>
      <c r="U9" s="202">
        <v>7.2</v>
      </c>
      <c r="V9" s="202">
        <v>7.1</v>
      </c>
      <c r="W9" s="202">
        <v>6.8</v>
      </c>
      <c r="X9" s="202">
        <v>6</v>
      </c>
      <c r="Y9" s="202">
        <v>5.3</v>
      </c>
      <c r="Z9" s="209">
        <f t="shared" si="0"/>
        <v>9.412500000000003</v>
      </c>
      <c r="AA9" s="150">
        <v>14.2</v>
      </c>
      <c r="AB9" s="151">
        <v>0.041666666666666664</v>
      </c>
      <c r="AC9" s="2">
        <v>7</v>
      </c>
      <c r="AD9" s="150">
        <v>5.3</v>
      </c>
      <c r="AE9" s="248">
        <v>1</v>
      </c>
      <c r="AF9" s="1"/>
    </row>
    <row r="10" spans="1:32" ht="11.25" customHeight="1">
      <c r="A10" s="210">
        <v>8</v>
      </c>
      <c r="B10" s="202">
        <v>4.3</v>
      </c>
      <c r="C10" s="202">
        <v>4.1</v>
      </c>
      <c r="D10" s="202">
        <v>3.7</v>
      </c>
      <c r="E10" s="202">
        <v>2.3</v>
      </c>
      <c r="F10" s="202">
        <v>1</v>
      </c>
      <c r="G10" s="202">
        <v>1.9</v>
      </c>
      <c r="H10" s="202">
        <v>5</v>
      </c>
      <c r="I10" s="202">
        <v>7</v>
      </c>
      <c r="J10" s="202">
        <v>7.5</v>
      </c>
      <c r="K10" s="202">
        <v>7.6</v>
      </c>
      <c r="L10" s="202">
        <v>6.4</v>
      </c>
      <c r="M10" s="202">
        <v>7.5</v>
      </c>
      <c r="N10" s="202">
        <v>6.9</v>
      </c>
      <c r="O10" s="202">
        <v>7.4</v>
      </c>
      <c r="P10" s="202">
        <v>7.2</v>
      </c>
      <c r="Q10" s="202">
        <v>7.2</v>
      </c>
      <c r="R10" s="202">
        <v>6.6</v>
      </c>
      <c r="S10" s="202">
        <v>5.8</v>
      </c>
      <c r="T10" s="202">
        <v>5.2</v>
      </c>
      <c r="U10" s="202">
        <v>5.2</v>
      </c>
      <c r="V10" s="202">
        <v>5</v>
      </c>
      <c r="W10" s="202">
        <v>3.7</v>
      </c>
      <c r="X10" s="202">
        <v>3</v>
      </c>
      <c r="Y10" s="202">
        <v>4</v>
      </c>
      <c r="Z10" s="209">
        <f t="shared" si="0"/>
        <v>5.229166666666667</v>
      </c>
      <c r="AA10" s="150">
        <v>8.3</v>
      </c>
      <c r="AB10" s="151">
        <v>0.576388888888889</v>
      </c>
      <c r="AC10" s="2">
        <v>8</v>
      </c>
      <c r="AD10" s="150">
        <v>1</v>
      </c>
      <c r="AE10" s="248">
        <v>0.23680555555555557</v>
      </c>
      <c r="AF10" s="1"/>
    </row>
    <row r="11" spans="1:32" ht="11.25" customHeight="1">
      <c r="A11" s="210">
        <v>9</v>
      </c>
      <c r="B11" s="202">
        <v>4.7</v>
      </c>
      <c r="C11" s="202">
        <v>4.9</v>
      </c>
      <c r="D11" s="202">
        <v>4.6</v>
      </c>
      <c r="E11" s="202">
        <v>4.9</v>
      </c>
      <c r="F11" s="202">
        <v>4.2</v>
      </c>
      <c r="G11" s="202">
        <v>4.2</v>
      </c>
      <c r="H11" s="202">
        <v>6.9</v>
      </c>
      <c r="I11" s="202">
        <v>8</v>
      </c>
      <c r="J11" s="202">
        <v>8.6</v>
      </c>
      <c r="K11" s="202">
        <v>8.9</v>
      </c>
      <c r="L11" s="202">
        <v>9</v>
      </c>
      <c r="M11" s="202">
        <v>9</v>
      </c>
      <c r="N11" s="202">
        <v>9.8</v>
      </c>
      <c r="O11" s="202">
        <v>10.5</v>
      </c>
      <c r="P11" s="202">
        <v>10</v>
      </c>
      <c r="Q11" s="202">
        <v>10.4</v>
      </c>
      <c r="R11" s="202">
        <v>10.3</v>
      </c>
      <c r="S11" s="202">
        <v>9.9</v>
      </c>
      <c r="T11" s="202">
        <v>8.6</v>
      </c>
      <c r="U11" s="202">
        <v>8.6</v>
      </c>
      <c r="V11" s="202">
        <v>8.5</v>
      </c>
      <c r="W11" s="202">
        <v>9.5</v>
      </c>
      <c r="X11" s="202">
        <v>10</v>
      </c>
      <c r="Y11" s="202">
        <v>10.3</v>
      </c>
      <c r="Z11" s="209">
        <f t="shared" si="0"/>
        <v>8.095833333333333</v>
      </c>
      <c r="AA11" s="150">
        <v>10.9</v>
      </c>
      <c r="AB11" s="151">
        <v>0.5875</v>
      </c>
      <c r="AC11" s="2">
        <v>9</v>
      </c>
      <c r="AD11" s="150">
        <v>3.6</v>
      </c>
      <c r="AE11" s="248">
        <v>0.2340277777777778</v>
      </c>
      <c r="AF11" s="1"/>
    </row>
    <row r="12" spans="1:32" ht="11.25" customHeight="1">
      <c r="A12" s="218">
        <v>10</v>
      </c>
      <c r="B12" s="204">
        <v>10.3</v>
      </c>
      <c r="C12" s="204">
        <v>9.6</v>
      </c>
      <c r="D12" s="204">
        <v>9.5</v>
      </c>
      <c r="E12" s="204">
        <v>10.4</v>
      </c>
      <c r="F12" s="204">
        <v>10.1</v>
      </c>
      <c r="G12" s="204">
        <v>9.8</v>
      </c>
      <c r="H12" s="204">
        <v>12.1</v>
      </c>
      <c r="I12" s="204">
        <v>13.4</v>
      </c>
      <c r="J12" s="204">
        <v>13.7</v>
      </c>
      <c r="K12" s="204">
        <v>12.6</v>
      </c>
      <c r="L12" s="204">
        <v>13.8</v>
      </c>
      <c r="M12" s="204">
        <v>16.1</v>
      </c>
      <c r="N12" s="204">
        <v>15.1</v>
      </c>
      <c r="O12" s="204">
        <v>16.5</v>
      </c>
      <c r="P12" s="204">
        <v>16.2</v>
      </c>
      <c r="Q12" s="204">
        <v>15.7</v>
      </c>
      <c r="R12" s="204">
        <v>14.8</v>
      </c>
      <c r="S12" s="204">
        <v>15.6</v>
      </c>
      <c r="T12" s="204">
        <v>13.5</v>
      </c>
      <c r="U12" s="204">
        <v>13.8</v>
      </c>
      <c r="V12" s="204">
        <v>14.7</v>
      </c>
      <c r="W12" s="204">
        <v>15.7</v>
      </c>
      <c r="X12" s="204">
        <v>15.4</v>
      </c>
      <c r="Y12" s="204">
        <v>15.3</v>
      </c>
      <c r="Z12" s="219">
        <f t="shared" si="0"/>
        <v>13.487499999999997</v>
      </c>
      <c r="AA12" s="156">
        <v>17.2</v>
      </c>
      <c r="AB12" s="205">
        <v>0.5972222222222222</v>
      </c>
      <c r="AC12" s="206">
        <v>10</v>
      </c>
      <c r="AD12" s="156">
        <v>9.4</v>
      </c>
      <c r="AE12" s="249">
        <v>0.12638888888888888</v>
      </c>
      <c r="AF12" s="1"/>
    </row>
    <row r="13" spans="1:32" ht="11.25" customHeight="1">
      <c r="A13" s="210">
        <v>11</v>
      </c>
      <c r="B13" s="202">
        <v>14.4</v>
      </c>
      <c r="C13" s="202">
        <v>15.1</v>
      </c>
      <c r="D13" s="202">
        <v>15.7</v>
      </c>
      <c r="E13" s="202">
        <v>15.2</v>
      </c>
      <c r="F13" s="202">
        <v>15.5</v>
      </c>
      <c r="G13" s="202">
        <v>16.1</v>
      </c>
      <c r="H13" s="202">
        <v>16.7</v>
      </c>
      <c r="I13" s="202">
        <v>17.8</v>
      </c>
      <c r="J13" s="202">
        <v>18.9</v>
      </c>
      <c r="K13" s="202">
        <v>19.4</v>
      </c>
      <c r="L13" s="202">
        <v>18.6</v>
      </c>
      <c r="M13" s="202">
        <v>18.2</v>
      </c>
      <c r="N13" s="202">
        <v>18.7</v>
      </c>
      <c r="O13" s="202">
        <v>15.5</v>
      </c>
      <c r="P13" s="202">
        <v>13.5</v>
      </c>
      <c r="Q13" s="202">
        <v>11.5</v>
      </c>
      <c r="R13" s="202">
        <v>10.6</v>
      </c>
      <c r="S13" s="202">
        <v>10.4</v>
      </c>
      <c r="T13" s="202">
        <v>10.7</v>
      </c>
      <c r="U13" s="202">
        <v>10.9</v>
      </c>
      <c r="V13" s="202">
        <v>11.3</v>
      </c>
      <c r="W13" s="202">
        <v>11.2</v>
      </c>
      <c r="X13" s="202">
        <v>10.7</v>
      </c>
      <c r="Y13" s="202">
        <v>10.5</v>
      </c>
      <c r="Z13" s="209">
        <f t="shared" si="0"/>
        <v>14.462499999999997</v>
      </c>
      <c r="AA13" s="150">
        <v>20</v>
      </c>
      <c r="AB13" s="151">
        <v>0.4201388888888889</v>
      </c>
      <c r="AC13" s="2">
        <v>11</v>
      </c>
      <c r="AD13" s="150">
        <v>10.4</v>
      </c>
      <c r="AE13" s="248">
        <v>0.7541666666666668</v>
      </c>
      <c r="AF13" s="1"/>
    </row>
    <row r="14" spans="1:32" ht="11.25" customHeight="1">
      <c r="A14" s="210">
        <v>12</v>
      </c>
      <c r="B14" s="202">
        <v>10.6</v>
      </c>
      <c r="C14" s="202">
        <v>10.7</v>
      </c>
      <c r="D14" s="202">
        <v>10.3</v>
      </c>
      <c r="E14" s="202">
        <v>10.5</v>
      </c>
      <c r="F14" s="202">
        <v>9.6</v>
      </c>
      <c r="G14" s="202">
        <v>7.5</v>
      </c>
      <c r="H14" s="202">
        <v>6.6</v>
      </c>
      <c r="I14" s="202">
        <v>5.2</v>
      </c>
      <c r="J14" s="202">
        <v>5</v>
      </c>
      <c r="K14" s="202">
        <v>4.8</v>
      </c>
      <c r="L14" s="202">
        <v>5.1</v>
      </c>
      <c r="M14" s="202">
        <v>5</v>
      </c>
      <c r="N14" s="202">
        <v>5.2</v>
      </c>
      <c r="O14" s="202">
        <v>5.4</v>
      </c>
      <c r="P14" s="202">
        <v>5.4</v>
      </c>
      <c r="Q14" s="202">
        <v>5.4</v>
      </c>
      <c r="R14" s="202">
        <v>5.4</v>
      </c>
      <c r="S14" s="202">
        <v>5.5</v>
      </c>
      <c r="T14" s="202">
        <v>5.7</v>
      </c>
      <c r="U14" s="202">
        <v>6.1</v>
      </c>
      <c r="V14" s="202">
        <v>6.6</v>
      </c>
      <c r="W14" s="202">
        <v>7.2</v>
      </c>
      <c r="X14" s="202">
        <v>7.8</v>
      </c>
      <c r="Y14" s="202">
        <v>8.2</v>
      </c>
      <c r="Z14" s="209">
        <f t="shared" si="0"/>
        <v>6.866666666666666</v>
      </c>
      <c r="AA14" s="150">
        <v>10.8</v>
      </c>
      <c r="AB14" s="151">
        <v>0.08194444444444444</v>
      </c>
      <c r="AC14" s="2">
        <v>12</v>
      </c>
      <c r="AD14" s="150">
        <v>4.7</v>
      </c>
      <c r="AE14" s="248">
        <v>0.42430555555555555</v>
      </c>
      <c r="AF14" s="1"/>
    </row>
    <row r="15" spans="1:32" ht="11.25" customHeight="1">
      <c r="A15" s="210">
        <v>13</v>
      </c>
      <c r="B15" s="202">
        <v>8.7</v>
      </c>
      <c r="C15" s="202">
        <v>9.4</v>
      </c>
      <c r="D15" s="202">
        <v>9.7</v>
      </c>
      <c r="E15" s="202">
        <v>10.2</v>
      </c>
      <c r="F15" s="202">
        <v>10.6</v>
      </c>
      <c r="G15" s="202">
        <v>11.8</v>
      </c>
      <c r="H15" s="202">
        <v>12.8</v>
      </c>
      <c r="I15" s="202">
        <v>11.1</v>
      </c>
      <c r="J15" s="202">
        <v>10.8</v>
      </c>
      <c r="K15" s="202">
        <v>14.5</v>
      </c>
      <c r="L15" s="202">
        <v>16.4</v>
      </c>
      <c r="M15" s="202">
        <v>17.7</v>
      </c>
      <c r="N15" s="202">
        <v>16.7</v>
      </c>
      <c r="O15" s="202">
        <v>15.6</v>
      </c>
      <c r="P15" s="202">
        <v>15.1</v>
      </c>
      <c r="Q15" s="202">
        <v>14.9</v>
      </c>
      <c r="R15" s="202">
        <v>13.9</v>
      </c>
      <c r="S15" s="202">
        <v>14.1</v>
      </c>
      <c r="T15" s="202">
        <v>13.5</v>
      </c>
      <c r="U15" s="202">
        <v>12.7</v>
      </c>
      <c r="V15" s="202">
        <v>13</v>
      </c>
      <c r="W15" s="202">
        <v>13.6</v>
      </c>
      <c r="X15" s="202">
        <v>13.7</v>
      </c>
      <c r="Y15" s="202">
        <v>14.1</v>
      </c>
      <c r="Z15" s="209">
        <f t="shared" si="0"/>
        <v>13.108333333333334</v>
      </c>
      <c r="AA15" s="150">
        <v>18</v>
      </c>
      <c r="AB15" s="151">
        <v>0.513888888888889</v>
      </c>
      <c r="AC15" s="2">
        <v>13</v>
      </c>
      <c r="AD15" s="150">
        <v>8.2</v>
      </c>
      <c r="AE15" s="248">
        <v>0.002777777777777778</v>
      </c>
      <c r="AF15" s="1"/>
    </row>
    <row r="16" spans="1:32" ht="11.25" customHeight="1">
      <c r="A16" s="210">
        <v>14</v>
      </c>
      <c r="B16" s="202">
        <v>12.9</v>
      </c>
      <c r="C16" s="202">
        <v>12</v>
      </c>
      <c r="D16" s="202">
        <v>10.7</v>
      </c>
      <c r="E16" s="202">
        <v>10.1</v>
      </c>
      <c r="F16" s="202">
        <v>9.5</v>
      </c>
      <c r="G16" s="202">
        <v>8.7</v>
      </c>
      <c r="H16" s="202">
        <v>9.5</v>
      </c>
      <c r="I16" s="202">
        <v>11.9</v>
      </c>
      <c r="J16" s="202">
        <v>12.7</v>
      </c>
      <c r="K16" s="202">
        <v>13</v>
      </c>
      <c r="L16" s="202">
        <v>13.8</v>
      </c>
      <c r="M16" s="202">
        <v>13</v>
      </c>
      <c r="N16" s="202">
        <v>10.9</v>
      </c>
      <c r="O16" s="202">
        <v>12</v>
      </c>
      <c r="P16" s="202">
        <v>11.8</v>
      </c>
      <c r="Q16" s="202">
        <v>11.4</v>
      </c>
      <c r="R16" s="202">
        <v>10.2</v>
      </c>
      <c r="S16" s="202">
        <v>10.4</v>
      </c>
      <c r="T16" s="202">
        <v>9.6</v>
      </c>
      <c r="U16" s="202">
        <v>9.6</v>
      </c>
      <c r="V16" s="202">
        <v>9.6</v>
      </c>
      <c r="W16" s="202">
        <v>9.8</v>
      </c>
      <c r="X16" s="202">
        <v>9.8</v>
      </c>
      <c r="Y16" s="202">
        <v>9.8</v>
      </c>
      <c r="Z16" s="209">
        <f t="shared" si="0"/>
        <v>10.945833333333335</v>
      </c>
      <c r="AA16" s="150">
        <v>14.9</v>
      </c>
      <c r="AB16" s="151">
        <v>0.4979166666666666</v>
      </c>
      <c r="AC16" s="2">
        <v>14</v>
      </c>
      <c r="AD16" s="150">
        <v>8.6</v>
      </c>
      <c r="AE16" s="248">
        <v>0.2569444444444445</v>
      </c>
      <c r="AF16" s="1"/>
    </row>
    <row r="17" spans="1:32" ht="11.25" customHeight="1">
      <c r="A17" s="210">
        <v>15</v>
      </c>
      <c r="B17" s="202">
        <v>9.1</v>
      </c>
      <c r="C17" s="202">
        <v>7.3</v>
      </c>
      <c r="D17" s="202">
        <v>5.4</v>
      </c>
      <c r="E17" s="202">
        <v>4.8</v>
      </c>
      <c r="F17" s="202">
        <v>4.6</v>
      </c>
      <c r="G17" s="202">
        <v>3.8</v>
      </c>
      <c r="H17" s="202">
        <v>3.7</v>
      </c>
      <c r="I17" s="202">
        <v>4.3</v>
      </c>
      <c r="J17" s="202">
        <v>3.9</v>
      </c>
      <c r="K17" s="202">
        <v>4.6</v>
      </c>
      <c r="L17" s="202">
        <v>4.8</v>
      </c>
      <c r="M17" s="202">
        <v>4.3</v>
      </c>
      <c r="N17" s="202">
        <v>5</v>
      </c>
      <c r="O17" s="202">
        <v>4.9</v>
      </c>
      <c r="P17" s="202">
        <v>4.7</v>
      </c>
      <c r="Q17" s="202">
        <v>4.9</v>
      </c>
      <c r="R17" s="202">
        <v>5.1</v>
      </c>
      <c r="S17" s="202">
        <v>5</v>
      </c>
      <c r="T17" s="202">
        <v>4.9</v>
      </c>
      <c r="U17" s="202">
        <v>5.2</v>
      </c>
      <c r="V17" s="202">
        <v>5.3</v>
      </c>
      <c r="W17" s="202">
        <v>5.6</v>
      </c>
      <c r="X17" s="202">
        <v>5.3</v>
      </c>
      <c r="Y17" s="202">
        <v>5.6</v>
      </c>
      <c r="Z17" s="209">
        <f t="shared" si="0"/>
        <v>5.0874999999999995</v>
      </c>
      <c r="AA17" s="150">
        <v>9.8</v>
      </c>
      <c r="AB17" s="151">
        <v>0.0020833333333333333</v>
      </c>
      <c r="AC17" s="2">
        <v>15</v>
      </c>
      <c r="AD17" s="150">
        <v>3.6</v>
      </c>
      <c r="AE17" s="248">
        <v>0.29305555555555557</v>
      </c>
      <c r="AF17" s="1"/>
    </row>
    <row r="18" spans="1:32" ht="11.25" customHeight="1">
      <c r="A18" s="210">
        <v>16</v>
      </c>
      <c r="B18" s="202">
        <v>5.7</v>
      </c>
      <c r="C18" s="202">
        <v>5.4</v>
      </c>
      <c r="D18" s="202">
        <v>5.2</v>
      </c>
      <c r="E18" s="202">
        <v>4.8</v>
      </c>
      <c r="F18" s="202">
        <v>4.6</v>
      </c>
      <c r="G18" s="202">
        <v>4.4</v>
      </c>
      <c r="H18" s="202">
        <v>4.7</v>
      </c>
      <c r="I18" s="202">
        <v>4.8</v>
      </c>
      <c r="J18" s="202">
        <v>5.2</v>
      </c>
      <c r="K18" s="202">
        <v>5.6</v>
      </c>
      <c r="L18" s="202">
        <v>6.1</v>
      </c>
      <c r="M18" s="202">
        <v>5.8</v>
      </c>
      <c r="N18" s="202">
        <v>5.6</v>
      </c>
      <c r="O18" s="202">
        <v>5.6</v>
      </c>
      <c r="P18" s="202">
        <v>5.4</v>
      </c>
      <c r="Q18" s="202">
        <v>5.4</v>
      </c>
      <c r="R18" s="202">
        <v>5.1</v>
      </c>
      <c r="S18" s="202">
        <v>4.8</v>
      </c>
      <c r="T18" s="202">
        <v>5.1</v>
      </c>
      <c r="U18" s="202">
        <v>4.1</v>
      </c>
      <c r="V18" s="202">
        <v>3</v>
      </c>
      <c r="W18" s="202">
        <v>2.8</v>
      </c>
      <c r="X18" s="202">
        <v>2.2</v>
      </c>
      <c r="Y18" s="202">
        <v>2.4</v>
      </c>
      <c r="Z18" s="209">
        <f t="shared" si="0"/>
        <v>4.741666666666666</v>
      </c>
      <c r="AA18" s="150">
        <v>6.2</v>
      </c>
      <c r="AB18" s="151">
        <v>0.4604166666666667</v>
      </c>
      <c r="AC18" s="2">
        <v>16</v>
      </c>
      <c r="AD18" s="150">
        <v>2.2</v>
      </c>
      <c r="AE18" s="248">
        <v>0.9743055555555555</v>
      </c>
      <c r="AF18" s="1"/>
    </row>
    <row r="19" spans="1:32" ht="11.25" customHeight="1">
      <c r="A19" s="210">
        <v>17</v>
      </c>
      <c r="B19" s="202">
        <v>2.6</v>
      </c>
      <c r="C19" s="202">
        <v>2.1</v>
      </c>
      <c r="D19" s="202">
        <v>2.6</v>
      </c>
      <c r="E19" s="202">
        <v>2.7</v>
      </c>
      <c r="F19" s="202">
        <v>2.7</v>
      </c>
      <c r="G19" s="202">
        <v>2.3</v>
      </c>
      <c r="H19" s="202">
        <v>2.9</v>
      </c>
      <c r="I19" s="202">
        <v>3.5</v>
      </c>
      <c r="J19" s="202">
        <v>4.2</v>
      </c>
      <c r="K19" s="202">
        <v>4.3</v>
      </c>
      <c r="L19" s="202">
        <v>4.4</v>
      </c>
      <c r="M19" s="202">
        <v>6.2</v>
      </c>
      <c r="N19" s="202">
        <v>6.8</v>
      </c>
      <c r="O19" s="202">
        <v>7.3</v>
      </c>
      <c r="P19" s="202">
        <v>7.6</v>
      </c>
      <c r="Q19" s="202">
        <v>6.7</v>
      </c>
      <c r="R19" s="202">
        <v>6.2</v>
      </c>
      <c r="S19" s="202">
        <v>5.6</v>
      </c>
      <c r="T19" s="202">
        <v>5.5</v>
      </c>
      <c r="U19" s="202">
        <v>5.2</v>
      </c>
      <c r="V19" s="202">
        <v>3.9</v>
      </c>
      <c r="W19" s="202">
        <v>3.2</v>
      </c>
      <c r="X19" s="202">
        <v>3.7</v>
      </c>
      <c r="Y19" s="202">
        <v>4.3</v>
      </c>
      <c r="Z19" s="209">
        <f t="shared" si="0"/>
        <v>4.4375</v>
      </c>
      <c r="AA19" s="150">
        <v>8.4</v>
      </c>
      <c r="AB19" s="151">
        <v>0.6055555555555555</v>
      </c>
      <c r="AC19" s="2">
        <v>17</v>
      </c>
      <c r="AD19" s="150">
        <v>2.1</v>
      </c>
      <c r="AE19" s="248">
        <v>0.2701388888888889</v>
      </c>
      <c r="AF19" s="1"/>
    </row>
    <row r="20" spans="1:32" ht="11.25" customHeight="1">
      <c r="A20" s="210">
        <v>18</v>
      </c>
      <c r="B20" s="202">
        <v>5.1</v>
      </c>
      <c r="C20" s="202">
        <v>5</v>
      </c>
      <c r="D20" s="202">
        <v>4.5</v>
      </c>
      <c r="E20" s="202">
        <v>3.5</v>
      </c>
      <c r="F20" s="202">
        <v>3</v>
      </c>
      <c r="G20" s="202">
        <v>4.5</v>
      </c>
      <c r="H20" s="202">
        <v>5.9</v>
      </c>
      <c r="I20" s="202">
        <v>7.4</v>
      </c>
      <c r="J20" s="202">
        <v>9.5</v>
      </c>
      <c r="K20" s="202">
        <v>9.5</v>
      </c>
      <c r="L20" s="202">
        <v>11.3</v>
      </c>
      <c r="M20" s="202">
        <v>9.2</v>
      </c>
      <c r="N20" s="202">
        <v>9.8</v>
      </c>
      <c r="O20" s="202">
        <v>11.5</v>
      </c>
      <c r="P20" s="202">
        <v>10.9</v>
      </c>
      <c r="Q20" s="202">
        <v>10.6</v>
      </c>
      <c r="R20" s="202">
        <v>10.6</v>
      </c>
      <c r="S20" s="202">
        <v>10.2</v>
      </c>
      <c r="T20" s="202">
        <v>8.1</v>
      </c>
      <c r="U20" s="202">
        <v>8.3</v>
      </c>
      <c r="V20" s="202">
        <v>8</v>
      </c>
      <c r="W20" s="202">
        <v>8.2</v>
      </c>
      <c r="X20" s="202">
        <v>8.1</v>
      </c>
      <c r="Y20" s="202">
        <v>8.5</v>
      </c>
      <c r="Z20" s="209">
        <f t="shared" si="0"/>
        <v>7.966666666666666</v>
      </c>
      <c r="AA20" s="150">
        <v>12.2</v>
      </c>
      <c r="AB20" s="151">
        <v>0.5638888888888889</v>
      </c>
      <c r="AC20" s="2">
        <v>18</v>
      </c>
      <c r="AD20" s="150">
        <v>2.8</v>
      </c>
      <c r="AE20" s="248">
        <v>0.2111111111111111</v>
      </c>
      <c r="AF20" s="1"/>
    </row>
    <row r="21" spans="1:32" ht="11.25" customHeight="1">
      <c r="A21" s="210">
        <v>19</v>
      </c>
      <c r="B21" s="202">
        <v>9</v>
      </c>
      <c r="C21" s="202">
        <v>8.9</v>
      </c>
      <c r="D21" s="202">
        <v>8.4</v>
      </c>
      <c r="E21" s="202">
        <v>7.9</v>
      </c>
      <c r="F21" s="202">
        <v>7.4</v>
      </c>
      <c r="G21" s="202">
        <v>7.6</v>
      </c>
      <c r="H21" s="202">
        <v>8</v>
      </c>
      <c r="I21" s="202">
        <v>9.3</v>
      </c>
      <c r="J21" s="202">
        <v>10.8</v>
      </c>
      <c r="K21" s="202">
        <v>10.8</v>
      </c>
      <c r="L21" s="202">
        <v>10.8</v>
      </c>
      <c r="M21" s="202">
        <v>10.9</v>
      </c>
      <c r="N21" s="202">
        <v>11.2</v>
      </c>
      <c r="O21" s="202">
        <v>10.6</v>
      </c>
      <c r="P21" s="202">
        <v>12.4</v>
      </c>
      <c r="Q21" s="202">
        <v>11.2</v>
      </c>
      <c r="R21" s="202">
        <v>11</v>
      </c>
      <c r="S21" s="202">
        <v>11.2</v>
      </c>
      <c r="T21" s="202">
        <v>10.7</v>
      </c>
      <c r="U21" s="202">
        <v>11.2</v>
      </c>
      <c r="V21" s="202">
        <v>11.6</v>
      </c>
      <c r="W21" s="202">
        <v>11.4</v>
      </c>
      <c r="X21" s="202">
        <v>10.4</v>
      </c>
      <c r="Y21" s="202">
        <v>9.3</v>
      </c>
      <c r="Z21" s="209">
        <f t="shared" si="0"/>
        <v>10.083333333333332</v>
      </c>
      <c r="AA21" s="150">
        <v>12.7</v>
      </c>
      <c r="AB21" s="151">
        <v>0.6243055555555556</v>
      </c>
      <c r="AC21" s="2">
        <v>19</v>
      </c>
      <c r="AD21" s="150">
        <v>7.4</v>
      </c>
      <c r="AE21" s="248">
        <v>0.24097222222222223</v>
      </c>
      <c r="AF21" s="1"/>
    </row>
    <row r="22" spans="1:32" ht="11.25" customHeight="1">
      <c r="A22" s="218">
        <v>20</v>
      </c>
      <c r="B22" s="204">
        <v>9.5</v>
      </c>
      <c r="C22" s="204">
        <v>9.9</v>
      </c>
      <c r="D22" s="204">
        <v>9.3</v>
      </c>
      <c r="E22" s="204">
        <v>8.6</v>
      </c>
      <c r="F22" s="204">
        <v>8.6</v>
      </c>
      <c r="G22" s="204">
        <v>8.6</v>
      </c>
      <c r="H22" s="204">
        <v>9.3</v>
      </c>
      <c r="I22" s="204">
        <v>9.4</v>
      </c>
      <c r="J22" s="204">
        <v>9</v>
      </c>
      <c r="K22" s="204">
        <v>9.7</v>
      </c>
      <c r="L22" s="204">
        <v>10.3</v>
      </c>
      <c r="M22" s="204">
        <v>10.1</v>
      </c>
      <c r="N22" s="204">
        <v>11</v>
      </c>
      <c r="O22" s="204">
        <v>12</v>
      </c>
      <c r="P22" s="204">
        <v>17.9</v>
      </c>
      <c r="Q22" s="204">
        <v>16.2</v>
      </c>
      <c r="R22" s="204">
        <v>14.8</v>
      </c>
      <c r="S22" s="204">
        <v>14.8</v>
      </c>
      <c r="T22" s="204">
        <v>14.7</v>
      </c>
      <c r="U22" s="204">
        <v>14.8</v>
      </c>
      <c r="V22" s="204">
        <v>14.8</v>
      </c>
      <c r="W22" s="204">
        <v>14.7</v>
      </c>
      <c r="X22" s="204">
        <v>14.6</v>
      </c>
      <c r="Y22" s="204">
        <v>14.3</v>
      </c>
      <c r="Z22" s="219">
        <f t="shared" si="0"/>
        <v>11.954166666666671</v>
      </c>
      <c r="AA22" s="156">
        <v>18</v>
      </c>
      <c r="AB22" s="205">
        <v>0.6277777777777778</v>
      </c>
      <c r="AC22" s="206">
        <v>20</v>
      </c>
      <c r="AD22" s="156">
        <v>8.4</v>
      </c>
      <c r="AE22" s="249">
        <v>0.1986111111111111</v>
      </c>
      <c r="AF22" s="1"/>
    </row>
    <row r="23" spans="1:32" ht="11.25" customHeight="1">
      <c r="A23" s="210">
        <v>21</v>
      </c>
      <c r="B23" s="202">
        <v>14.1</v>
      </c>
      <c r="C23" s="202">
        <v>13.3</v>
      </c>
      <c r="D23" s="202">
        <v>12.9</v>
      </c>
      <c r="E23" s="202">
        <v>12.8</v>
      </c>
      <c r="F23" s="202">
        <v>12.4</v>
      </c>
      <c r="G23" s="202">
        <v>13.1</v>
      </c>
      <c r="H23" s="202">
        <v>15.4</v>
      </c>
      <c r="I23" s="202">
        <v>17.7</v>
      </c>
      <c r="J23" s="202">
        <v>17.3</v>
      </c>
      <c r="K23" s="202">
        <v>16.8</v>
      </c>
      <c r="L23" s="202">
        <v>17.7</v>
      </c>
      <c r="M23" s="202">
        <v>18.6</v>
      </c>
      <c r="N23" s="202">
        <v>19</v>
      </c>
      <c r="O23" s="202">
        <v>18.8</v>
      </c>
      <c r="P23" s="202">
        <v>18.8</v>
      </c>
      <c r="Q23" s="202">
        <v>17.1</v>
      </c>
      <c r="R23" s="202">
        <v>13.6</v>
      </c>
      <c r="S23" s="202">
        <v>12.6</v>
      </c>
      <c r="T23" s="202">
        <v>11</v>
      </c>
      <c r="U23" s="202">
        <v>11.8</v>
      </c>
      <c r="V23" s="202">
        <v>11.8</v>
      </c>
      <c r="W23" s="202">
        <v>12.1</v>
      </c>
      <c r="X23" s="202">
        <v>11.5</v>
      </c>
      <c r="Y23" s="202">
        <v>10.7</v>
      </c>
      <c r="Z23" s="209">
        <f t="shared" si="0"/>
        <v>14.620833333333337</v>
      </c>
      <c r="AA23" s="150">
        <v>19.5</v>
      </c>
      <c r="AB23" s="151">
        <v>0.5611111111111111</v>
      </c>
      <c r="AC23" s="2">
        <v>21</v>
      </c>
      <c r="AD23" s="150">
        <v>10.7</v>
      </c>
      <c r="AE23" s="248">
        <v>1</v>
      </c>
      <c r="AF23" s="1"/>
    </row>
    <row r="24" spans="1:32" ht="11.25" customHeight="1">
      <c r="A24" s="210">
        <v>22</v>
      </c>
      <c r="B24" s="202">
        <v>9.9</v>
      </c>
      <c r="C24" s="202">
        <v>8.5</v>
      </c>
      <c r="D24" s="202">
        <v>7.7</v>
      </c>
      <c r="E24" s="202">
        <v>7.6</v>
      </c>
      <c r="F24" s="202">
        <v>7</v>
      </c>
      <c r="G24" s="202">
        <v>7.2</v>
      </c>
      <c r="H24" s="202">
        <v>7.9</v>
      </c>
      <c r="I24" s="202">
        <v>8.1</v>
      </c>
      <c r="J24" s="202">
        <v>6.8</v>
      </c>
      <c r="K24" s="202">
        <v>5.7</v>
      </c>
      <c r="L24" s="202">
        <v>5.2</v>
      </c>
      <c r="M24" s="202">
        <v>5.1</v>
      </c>
      <c r="N24" s="202">
        <v>5.1</v>
      </c>
      <c r="O24" s="202">
        <v>5</v>
      </c>
      <c r="P24" s="202">
        <v>4.9</v>
      </c>
      <c r="Q24" s="202">
        <v>4.8</v>
      </c>
      <c r="R24" s="202">
        <v>5</v>
      </c>
      <c r="S24" s="202">
        <v>4.9</v>
      </c>
      <c r="T24" s="202">
        <v>5</v>
      </c>
      <c r="U24" s="202">
        <v>5.4</v>
      </c>
      <c r="V24" s="202">
        <v>5.8</v>
      </c>
      <c r="W24" s="202">
        <v>6.5</v>
      </c>
      <c r="X24" s="202">
        <v>6.7</v>
      </c>
      <c r="Y24" s="202">
        <v>6.7</v>
      </c>
      <c r="Z24" s="209">
        <f t="shared" si="0"/>
        <v>6.354166666666667</v>
      </c>
      <c r="AA24" s="150">
        <v>10.7</v>
      </c>
      <c r="AB24" s="151">
        <v>0.0125</v>
      </c>
      <c r="AC24" s="2">
        <v>22</v>
      </c>
      <c r="AD24" s="150">
        <v>4.7</v>
      </c>
      <c r="AE24" s="248">
        <v>0.6673611111111111</v>
      </c>
      <c r="AF24" s="1"/>
    </row>
    <row r="25" spans="1:32" ht="11.25" customHeight="1">
      <c r="A25" s="210">
        <v>23</v>
      </c>
      <c r="B25" s="202">
        <v>6.8</v>
      </c>
      <c r="C25" s="202">
        <v>6.5</v>
      </c>
      <c r="D25" s="202">
        <v>6.9</v>
      </c>
      <c r="E25" s="202">
        <v>7</v>
      </c>
      <c r="F25" s="202">
        <v>7.4</v>
      </c>
      <c r="G25" s="202">
        <v>7.9</v>
      </c>
      <c r="H25" s="202">
        <v>7.8</v>
      </c>
      <c r="I25" s="202">
        <v>8.1</v>
      </c>
      <c r="J25" s="202">
        <v>8.4</v>
      </c>
      <c r="K25" s="202">
        <v>8.2</v>
      </c>
      <c r="L25" s="202">
        <v>8.7</v>
      </c>
      <c r="M25" s="202">
        <v>8.7</v>
      </c>
      <c r="N25" s="202">
        <v>8.1</v>
      </c>
      <c r="O25" s="202">
        <v>8</v>
      </c>
      <c r="P25" s="202">
        <v>7.7</v>
      </c>
      <c r="Q25" s="202">
        <v>7.5</v>
      </c>
      <c r="R25" s="202">
        <v>7.1</v>
      </c>
      <c r="S25" s="202">
        <v>6.6</v>
      </c>
      <c r="T25" s="202">
        <v>6.3</v>
      </c>
      <c r="U25" s="202">
        <v>6.4</v>
      </c>
      <c r="V25" s="202">
        <v>6.2</v>
      </c>
      <c r="W25" s="202">
        <v>6.1</v>
      </c>
      <c r="X25" s="202">
        <v>6</v>
      </c>
      <c r="Y25" s="202">
        <v>5.8</v>
      </c>
      <c r="Z25" s="209">
        <f t="shared" si="0"/>
        <v>7.258333333333334</v>
      </c>
      <c r="AA25" s="150">
        <v>8.9</v>
      </c>
      <c r="AB25" s="151">
        <v>0.4888888888888889</v>
      </c>
      <c r="AC25" s="2">
        <v>23</v>
      </c>
      <c r="AD25" s="150">
        <v>5.8</v>
      </c>
      <c r="AE25" s="248">
        <v>1</v>
      </c>
      <c r="AF25" s="1"/>
    </row>
    <row r="26" spans="1:32" ht="11.25" customHeight="1">
      <c r="A26" s="210">
        <v>24</v>
      </c>
      <c r="B26" s="202">
        <v>5.7</v>
      </c>
      <c r="C26" s="202">
        <v>5.6</v>
      </c>
      <c r="D26" s="202">
        <v>5.5</v>
      </c>
      <c r="E26" s="202">
        <v>5.2</v>
      </c>
      <c r="F26" s="202">
        <v>4.8</v>
      </c>
      <c r="G26" s="202">
        <v>6</v>
      </c>
      <c r="H26" s="202">
        <v>7.4</v>
      </c>
      <c r="I26" s="202">
        <v>8</v>
      </c>
      <c r="J26" s="202">
        <v>7.7</v>
      </c>
      <c r="K26" s="202">
        <v>8.2</v>
      </c>
      <c r="L26" s="202">
        <v>8.6</v>
      </c>
      <c r="M26" s="202">
        <v>8.2</v>
      </c>
      <c r="N26" s="202">
        <v>8.4</v>
      </c>
      <c r="O26" s="202">
        <v>7.7</v>
      </c>
      <c r="P26" s="202">
        <v>8.1</v>
      </c>
      <c r="Q26" s="202">
        <v>7.3</v>
      </c>
      <c r="R26" s="202">
        <v>6.7</v>
      </c>
      <c r="S26" s="202">
        <v>6.7</v>
      </c>
      <c r="T26" s="202">
        <v>6.2</v>
      </c>
      <c r="U26" s="202">
        <v>6.2</v>
      </c>
      <c r="V26" s="202">
        <v>5</v>
      </c>
      <c r="W26" s="202">
        <v>4.6</v>
      </c>
      <c r="X26" s="202">
        <v>3.8</v>
      </c>
      <c r="Y26" s="202">
        <v>4</v>
      </c>
      <c r="Z26" s="209">
        <f t="shared" si="0"/>
        <v>6.483333333333333</v>
      </c>
      <c r="AA26" s="150">
        <v>9.5</v>
      </c>
      <c r="AB26" s="151">
        <v>0.48541666666666666</v>
      </c>
      <c r="AC26" s="2">
        <v>24</v>
      </c>
      <c r="AD26" s="150">
        <v>3.7</v>
      </c>
      <c r="AE26" s="248">
        <v>0.9611111111111111</v>
      </c>
      <c r="AF26" s="1"/>
    </row>
    <row r="27" spans="1:32" ht="11.25" customHeight="1">
      <c r="A27" s="210">
        <v>25</v>
      </c>
      <c r="B27" s="202">
        <v>4.3</v>
      </c>
      <c r="C27" s="202">
        <v>3.2</v>
      </c>
      <c r="D27" s="202">
        <v>3.1</v>
      </c>
      <c r="E27" s="202">
        <v>3.2</v>
      </c>
      <c r="F27" s="202">
        <v>3.3</v>
      </c>
      <c r="G27" s="202">
        <v>5.9</v>
      </c>
      <c r="H27" s="202">
        <v>9.5</v>
      </c>
      <c r="I27" s="202">
        <v>10.1</v>
      </c>
      <c r="J27" s="202">
        <v>12.5</v>
      </c>
      <c r="K27" s="202">
        <v>13.8</v>
      </c>
      <c r="L27" s="202">
        <v>13.3</v>
      </c>
      <c r="M27" s="202">
        <v>13.1</v>
      </c>
      <c r="N27" s="202">
        <v>12.9</v>
      </c>
      <c r="O27" s="202">
        <v>13.4</v>
      </c>
      <c r="P27" s="202">
        <v>13</v>
      </c>
      <c r="Q27" s="202">
        <v>12.7</v>
      </c>
      <c r="R27" s="202">
        <v>12.9</v>
      </c>
      <c r="S27" s="202">
        <v>11.9</v>
      </c>
      <c r="T27" s="202">
        <v>11.9</v>
      </c>
      <c r="U27" s="202">
        <v>11.8</v>
      </c>
      <c r="V27" s="202">
        <v>11.5</v>
      </c>
      <c r="W27" s="202">
        <v>12.4</v>
      </c>
      <c r="X27" s="202">
        <v>12.4</v>
      </c>
      <c r="Y27" s="202">
        <v>11.8</v>
      </c>
      <c r="Z27" s="209">
        <f t="shared" si="0"/>
        <v>10.162500000000003</v>
      </c>
      <c r="AA27" s="150">
        <v>14.5</v>
      </c>
      <c r="AB27" s="151">
        <v>0.46458333333333335</v>
      </c>
      <c r="AC27" s="2">
        <v>25</v>
      </c>
      <c r="AD27" s="150">
        <v>2.5</v>
      </c>
      <c r="AE27" s="248">
        <v>0.19166666666666665</v>
      </c>
      <c r="AF27" s="1"/>
    </row>
    <row r="28" spans="1:32" ht="11.25" customHeight="1">
      <c r="A28" s="210">
        <v>26</v>
      </c>
      <c r="B28" s="202">
        <v>10.4</v>
      </c>
      <c r="C28" s="202">
        <v>9.6</v>
      </c>
      <c r="D28" s="202">
        <v>9.8</v>
      </c>
      <c r="E28" s="202">
        <v>9</v>
      </c>
      <c r="F28" s="202">
        <v>7.5</v>
      </c>
      <c r="G28" s="202">
        <v>11.5</v>
      </c>
      <c r="H28" s="202">
        <v>13.5</v>
      </c>
      <c r="I28" s="202">
        <v>14.9</v>
      </c>
      <c r="J28" s="202">
        <v>16.4</v>
      </c>
      <c r="K28" s="202">
        <v>12.6</v>
      </c>
      <c r="L28" s="202">
        <v>12.5</v>
      </c>
      <c r="M28" s="202">
        <v>10.8</v>
      </c>
      <c r="N28" s="202">
        <v>10.8</v>
      </c>
      <c r="O28" s="202">
        <v>10.4</v>
      </c>
      <c r="P28" s="202">
        <v>10.5</v>
      </c>
      <c r="Q28" s="202">
        <v>10.1</v>
      </c>
      <c r="R28" s="202">
        <v>9.7</v>
      </c>
      <c r="S28" s="202">
        <v>9.1</v>
      </c>
      <c r="T28" s="202">
        <v>8.8</v>
      </c>
      <c r="U28" s="202">
        <v>9</v>
      </c>
      <c r="V28" s="202">
        <v>8.8</v>
      </c>
      <c r="W28" s="202">
        <v>8.3</v>
      </c>
      <c r="X28" s="202">
        <v>7.9</v>
      </c>
      <c r="Y28" s="202">
        <v>7.9</v>
      </c>
      <c r="Z28" s="209">
        <f t="shared" si="0"/>
        <v>10.408333333333335</v>
      </c>
      <c r="AA28" s="150">
        <v>17</v>
      </c>
      <c r="AB28" s="151">
        <v>0.37986111111111115</v>
      </c>
      <c r="AC28" s="2">
        <v>26</v>
      </c>
      <c r="AD28" s="150">
        <v>7.5</v>
      </c>
      <c r="AE28" s="248">
        <v>0.20902777777777778</v>
      </c>
      <c r="AF28" s="1"/>
    </row>
    <row r="29" spans="1:32" ht="11.25" customHeight="1">
      <c r="A29" s="210">
        <v>27</v>
      </c>
      <c r="B29" s="202">
        <v>7.9</v>
      </c>
      <c r="C29" s="202">
        <v>7.8</v>
      </c>
      <c r="D29" s="202">
        <v>7.9</v>
      </c>
      <c r="E29" s="202">
        <v>8.4</v>
      </c>
      <c r="F29" s="202">
        <v>8.6</v>
      </c>
      <c r="G29" s="202">
        <v>9</v>
      </c>
      <c r="H29" s="202">
        <v>9.2</v>
      </c>
      <c r="I29" s="202">
        <v>9.1</v>
      </c>
      <c r="J29" s="202">
        <v>10.1</v>
      </c>
      <c r="K29" s="202">
        <v>10.4</v>
      </c>
      <c r="L29" s="202">
        <v>11.5</v>
      </c>
      <c r="M29" s="202">
        <v>11</v>
      </c>
      <c r="N29" s="202">
        <v>9.7</v>
      </c>
      <c r="O29" s="202">
        <v>9.5</v>
      </c>
      <c r="P29" s="202">
        <v>9.3</v>
      </c>
      <c r="Q29" s="202">
        <v>9.9</v>
      </c>
      <c r="R29" s="202">
        <v>10.6</v>
      </c>
      <c r="S29" s="202">
        <v>10.4</v>
      </c>
      <c r="T29" s="202">
        <v>10</v>
      </c>
      <c r="U29" s="202">
        <v>10</v>
      </c>
      <c r="V29" s="202">
        <v>10.3</v>
      </c>
      <c r="W29" s="202">
        <v>10.1</v>
      </c>
      <c r="X29" s="202">
        <v>10.6</v>
      </c>
      <c r="Y29" s="202">
        <v>10.5</v>
      </c>
      <c r="Z29" s="209">
        <f t="shared" si="0"/>
        <v>9.658333333333333</v>
      </c>
      <c r="AA29" s="150">
        <v>12.6</v>
      </c>
      <c r="AB29" s="151">
        <v>0.4708333333333334</v>
      </c>
      <c r="AC29" s="2">
        <v>27</v>
      </c>
      <c r="AD29" s="150">
        <v>7.7</v>
      </c>
      <c r="AE29" s="248">
        <v>0.11666666666666665</v>
      </c>
      <c r="AF29" s="1"/>
    </row>
    <row r="30" spans="1:32" ht="11.25" customHeight="1">
      <c r="A30" s="210">
        <v>28</v>
      </c>
      <c r="B30" s="202">
        <v>10.4</v>
      </c>
      <c r="C30" s="202">
        <v>10.7</v>
      </c>
      <c r="D30" s="202">
        <v>10.6</v>
      </c>
      <c r="E30" s="202">
        <v>10.4</v>
      </c>
      <c r="F30" s="202">
        <v>10.3</v>
      </c>
      <c r="G30" s="202">
        <v>10.4</v>
      </c>
      <c r="H30" s="202">
        <v>10.9</v>
      </c>
      <c r="I30" s="202">
        <v>11.1</v>
      </c>
      <c r="J30" s="202">
        <v>11.7</v>
      </c>
      <c r="K30" s="202">
        <v>12.2</v>
      </c>
      <c r="L30" s="202">
        <v>12.9</v>
      </c>
      <c r="M30" s="202">
        <v>13.3</v>
      </c>
      <c r="N30" s="202">
        <v>14.3</v>
      </c>
      <c r="O30" s="202">
        <v>14.2</v>
      </c>
      <c r="P30" s="202">
        <v>14.4</v>
      </c>
      <c r="Q30" s="202">
        <v>13.5</v>
      </c>
      <c r="R30" s="202">
        <v>14</v>
      </c>
      <c r="S30" s="202">
        <v>14.8</v>
      </c>
      <c r="T30" s="202">
        <v>14.8</v>
      </c>
      <c r="U30" s="202">
        <v>14.3</v>
      </c>
      <c r="V30" s="202">
        <v>14.7</v>
      </c>
      <c r="W30" s="202">
        <v>14.6</v>
      </c>
      <c r="X30" s="202">
        <v>14.2</v>
      </c>
      <c r="Y30" s="202">
        <v>14</v>
      </c>
      <c r="Z30" s="209">
        <f t="shared" si="0"/>
        <v>12.779166666666669</v>
      </c>
      <c r="AA30" s="150">
        <v>15.4</v>
      </c>
      <c r="AB30" s="151">
        <v>0.8472222222222222</v>
      </c>
      <c r="AC30" s="2">
        <v>28</v>
      </c>
      <c r="AD30" s="150">
        <v>10.2</v>
      </c>
      <c r="AE30" s="248">
        <v>0.23958333333333334</v>
      </c>
      <c r="AF30" s="1"/>
    </row>
    <row r="31" spans="1:32" ht="11.25" customHeight="1">
      <c r="A31" s="210">
        <v>29</v>
      </c>
      <c r="B31" s="202">
        <v>13.5</v>
      </c>
      <c r="C31" s="202">
        <v>13.7</v>
      </c>
      <c r="D31" s="202">
        <v>13.8</v>
      </c>
      <c r="E31" s="202">
        <v>13.8</v>
      </c>
      <c r="F31" s="202">
        <v>13.6</v>
      </c>
      <c r="G31" s="202">
        <v>14.4</v>
      </c>
      <c r="H31" s="202">
        <v>13.9</v>
      </c>
      <c r="I31" s="202">
        <v>14.6</v>
      </c>
      <c r="J31" s="202">
        <v>13.8</v>
      </c>
      <c r="K31" s="202">
        <v>15</v>
      </c>
      <c r="L31" s="202">
        <v>19.2</v>
      </c>
      <c r="M31" s="202">
        <v>19.9</v>
      </c>
      <c r="N31" s="202">
        <v>20.7</v>
      </c>
      <c r="O31" s="202">
        <v>22</v>
      </c>
      <c r="P31" s="202">
        <v>22.1</v>
      </c>
      <c r="Q31" s="202">
        <v>21.6</v>
      </c>
      <c r="R31" s="202">
        <v>16.2</v>
      </c>
      <c r="S31" s="202">
        <v>12.3</v>
      </c>
      <c r="T31" s="202">
        <v>11.3</v>
      </c>
      <c r="U31" s="202">
        <v>11.5</v>
      </c>
      <c r="V31" s="202">
        <v>10.6</v>
      </c>
      <c r="W31" s="202">
        <v>9.8</v>
      </c>
      <c r="X31" s="202">
        <v>9.4</v>
      </c>
      <c r="Y31" s="202">
        <v>8.4</v>
      </c>
      <c r="Z31" s="209">
        <f t="shared" si="0"/>
        <v>14.795833333333333</v>
      </c>
      <c r="AA31" s="150">
        <v>22.4</v>
      </c>
      <c r="AB31" s="151">
        <v>0.6444444444444445</v>
      </c>
      <c r="AC31" s="2">
        <v>29</v>
      </c>
      <c r="AD31" s="150">
        <v>8.4</v>
      </c>
      <c r="AE31" s="248">
        <v>1</v>
      </c>
      <c r="AF31" s="1"/>
    </row>
    <row r="32" spans="1:32" ht="11.25" customHeight="1">
      <c r="A32" s="210">
        <v>30</v>
      </c>
      <c r="B32" s="202">
        <v>8.2</v>
      </c>
      <c r="C32" s="202">
        <v>8.2</v>
      </c>
      <c r="D32" s="202">
        <v>8</v>
      </c>
      <c r="E32" s="202">
        <v>8.2</v>
      </c>
      <c r="F32" s="202">
        <v>8.2</v>
      </c>
      <c r="G32" s="202">
        <v>8.4</v>
      </c>
      <c r="H32" s="202">
        <v>10.8</v>
      </c>
      <c r="I32" s="202">
        <v>12.1</v>
      </c>
      <c r="J32" s="202">
        <v>12.4</v>
      </c>
      <c r="K32" s="202">
        <v>12.6</v>
      </c>
      <c r="L32" s="202">
        <v>13.8</v>
      </c>
      <c r="M32" s="202">
        <v>15.2</v>
      </c>
      <c r="N32" s="202">
        <v>15.2</v>
      </c>
      <c r="O32" s="202">
        <v>15</v>
      </c>
      <c r="P32" s="202">
        <v>14.8</v>
      </c>
      <c r="Q32" s="202">
        <v>14.4</v>
      </c>
      <c r="R32" s="202">
        <v>13.5</v>
      </c>
      <c r="S32" s="202">
        <v>12.9</v>
      </c>
      <c r="T32" s="202">
        <v>12.5</v>
      </c>
      <c r="U32" s="202">
        <v>11.9</v>
      </c>
      <c r="V32" s="202">
        <v>11.4</v>
      </c>
      <c r="W32" s="202">
        <v>9.7</v>
      </c>
      <c r="X32" s="202">
        <v>9.1</v>
      </c>
      <c r="Y32" s="202">
        <v>8.8</v>
      </c>
      <c r="Z32" s="209">
        <f t="shared" si="0"/>
        <v>11.470833333333337</v>
      </c>
      <c r="AA32" s="150">
        <v>15.7</v>
      </c>
      <c r="AB32" s="151">
        <v>0.6013888888888889</v>
      </c>
      <c r="AC32" s="2">
        <v>30</v>
      </c>
      <c r="AD32" s="150">
        <v>7.8</v>
      </c>
      <c r="AE32" s="248">
        <v>0.13819444444444443</v>
      </c>
      <c r="AF32" s="1"/>
    </row>
    <row r="33" spans="1:32" ht="11.25" customHeight="1">
      <c r="A33" s="210">
        <v>31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9"/>
      <c r="AA33" s="150"/>
      <c r="AB33" s="151"/>
      <c r="AC33" s="2"/>
      <c r="AD33" s="150"/>
      <c r="AE33" s="248"/>
      <c r="AF33" s="1"/>
    </row>
    <row r="34" spans="1:32" ht="15" customHeight="1">
      <c r="A34" s="211" t="s">
        <v>9</v>
      </c>
      <c r="B34" s="212">
        <f aca="true" t="shared" si="1" ref="B34:Q34">AVERAGE(B3:B33)</f>
        <v>8.74</v>
      </c>
      <c r="C34" s="212">
        <f t="shared" si="1"/>
        <v>8.479999999999999</v>
      </c>
      <c r="D34" s="212">
        <f t="shared" si="1"/>
        <v>8.3</v>
      </c>
      <c r="E34" s="212">
        <f t="shared" si="1"/>
        <v>8.17</v>
      </c>
      <c r="F34" s="212">
        <f t="shared" si="1"/>
        <v>7.909999999999999</v>
      </c>
      <c r="G34" s="212">
        <f t="shared" si="1"/>
        <v>8.243333333333334</v>
      </c>
      <c r="H34" s="212">
        <f t="shared" si="1"/>
        <v>9.32</v>
      </c>
      <c r="I34" s="212">
        <f t="shared" si="1"/>
        <v>10.02666666666667</v>
      </c>
      <c r="J34" s="212">
        <f t="shared" si="1"/>
        <v>10.513333333333332</v>
      </c>
      <c r="K34" s="212">
        <f t="shared" si="1"/>
        <v>10.819999999999999</v>
      </c>
      <c r="L34" s="212">
        <f t="shared" si="1"/>
        <v>11.106666666666666</v>
      </c>
      <c r="M34" s="212">
        <f t="shared" si="1"/>
        <v>11.056666666666667</v>
      </c>
      <c r="N34" s="212">
        <f t="shared" si="1"/>
        <v>11.109999999999998</v>
      </c>
      <c r="O34" s="212">
        <f t="shared" si="1"/>
        <v>11.139999999999997</v>
      </c>
      <c r="P34" s="212">
        <f t="shared" si="1"/>
        <v>11.25</v>
      </c>
      <c r="Q34" s="212">
        <f t="shared" si="1"/>
        <v>10.719999999999999</v>
      </c>
      <c r="R34" s="212">
        <f>AVERAGE(R3:R33)</f>
        <v>10.169999999999996</v>
      </c>
      <c r="S34" s="212">
        <f aca="true" t="shared" si="2" ref="S34:Y34">AVERAGE(S3:S33)</f>
        <v>9.866666666666667</v>
      </c>
      <c r="T34" s="212">
        <f t="shared" si="2"/>
        <v>9.41</v>
      </c>
      <c r="U34" s="212">
        <f t="shared" si="2"/>
        <v>9.409999999999998</v>
      </c>
      <c r="V34" s="212">
        <f t="shared" si="2"/>
        <v>9.313333333333334</v>
      </c>
      <c r="W34" s="212">
        <f t="shared" si="2"/>
        <v>9.243333333333334</v>
      </c>
      <c r="X34" s="212">
        <f t="shared" si="2"/>
        <v>9.04</v>
      </c>
      <c r="Y34" s="212">
        <f t="shared" si="2"/>
        <v>8.96</v>
      </c>
      <c r="Z34" s="212">
        <f>AVERAGE(B3:Y33)</f>
        <v>9.679999999999994</v>
      </c>
      <c r="AA34" s="213">
        <f>(AVERAGE(最高))</f>
        <v>13.873333333333331</v>
      </c>
      <c r="AB34" s="214"/>
      <c r="AC34" s="215"/>
      <c r="AD34" s="213">
        <f>(AVERAGE(最低))</f>
        <v>5.976666666666666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22.4</v>
      </c>
      <c r="C46" s="258">
        <v>29</v>
      </c>
      <c r="D46" s="253">
        <v>0.6444444444444445</v>
      </c>
      <c r="E46" s="192"/>
      <c r="F46" s="155"/>
      <c r="G46" s="156">
        <f>MIN(最低)</f>
        <v>1</v>
      </c>
      <c r="H46" s="258">
        <v>8</v>
      </c>
      <c r="I46" s="255">
        <v>0.23680555555555557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58"/>
      <c r="I47" s="255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63"/>
      <c r="I48" s="254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2010</v>
      </c>
      <c r="AA1" s="1" t="s">
        <v>1</v>
      </c>
      <c r="AB1" s="221">
        <v>5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02">
        <v>8.1</v>
      </c>
      <c r="C3" s="202">
        <v>7.5</v>
      </c>
      <c r="D3" s="202">
        <v>7.3</v>
      </c>
      <c r="E3" s="202">
        <v>6.5</v>
      </c>
      <c r="F3" s="202">
        <v>6.8</v>
      </c>
      <c r="G3" s="202">
        <v>9.5</v>
      </c>
      <c r="H3" s="202">
        <v>13.1</v>
      </c>
      <c r="I3" s="202">
        <v>14.3</v>
      </c>
      <c r="J3" s="202">
        <v>15.5</v>
      </c>
      <c r="K3" s="202">
        <v>16.7</v>
      </c>
      <c r="L3" s="202">
        <v>17.9</v>
      </c>
      <c r="M3" s="202">
        <v>16.7</v>
      </c>
      <c r="N3" s="202">
        <v>17.5</v>
      </c>
      <c r="O3" s="202">
        <v>19.2</v>
      </c>
      <c r="P3" s="202">
        <v>16.5</v>
      </c>
      <c r="Q3" s="202">
        <v>15.3</v>
      </c>
      <c r="R3" s="202">
        <v>15.3</v>
      </c>
      <c r="S3" s="202">
        <v>15.2</v>
      </c>
      <c r="T3" s="202">
        <v>13.3</v>
      </c>
      <c r="U3" s="202">
        <v>12.5</v>
      </c>
      <c r="V3" s="202">
        <v>12.9</v>
      </c>
      <c r="W3" s="202">
        <v>12.3</v>
      </c>
      <c r="X3" s="202">
        <v>11.3</v>
      </c>
      <c r="Y3" s="202">
        <v>11.1</v>
      </c>
      <c r="Z3" s="209">
        <f aca="true" t="shared" si="0" ref="Z3:Z33">AVERAGE(B3:Y3)</f>
        <v>13.012500000000001</v>
      </c>
      <c r="AA3" s="150">
        <v>19.8</v>
      </c>
      <c r="AB3" s="151">
        <v>0.5666666666666667</v>
      </c>
      <c r="AC3" s="2">
        <v>1</v>
      </c>
      <c r="AD3" s="150">
        <v>6.5</v>
      </c>
      <c r="AE3" s="248">
        <v>0.18680555555555556</v>
      </c>
      <c r="AF3" s="1"/>
    </row>
    <row r="4" spans="1:32" ht="11.25" customHeight="1">
      <c r="A4" s="210">
        <v>2</v>
      </c>
      <c r="B4" s="202">
        <v>10.1</v>
      </c>
      <c r="C4" s="202">
        <v>10.4</v>
      </c>
      <c r="D4" s="202">
        <v>10.1</v>
      </c>
      <c r="E4" s="202">
        <v>9.6</v>
      </c>
      <c r="F4" s="202">
        <v>9.8</v>
      </c>
      <c r="G4" s="202">
        <v>12.3</v>
      </c>
      <c r="H4" s="202">
        <v>16.3</v>
      </c>
      <c r="I4" s="202">
        <v>16.9</v>
      </c>
      <c r="J4" s="202">
        <v>17.2</v>
      </c>
      <c r="K4" s="202">
        <v>17.4</v>
      </c>
      <c r="L4" s="202">
        <v>17.5</v>
      </c>
      <c r="M4" s="202">
        <v>17.3</v>
      </c>
      <c r="N4" s="202">
        <v>17.1</v>
      </c>
      <c r="O4" s="202">
        <v>17.6</v>
      </c>
      <c r="P4" s="202">
        <v>16.8</v>
      </c>
      <c r="Q4" s="202">
        <v>17.4</v>
      </c>
      <c r="R4" s="202">
        <v>17.1</v>
      </c>
      <c r="S4" s="203">
        <v>17</v>
      </c>
      <c r="T4" s="202">
        <v>15</v>
      </c>
      <c r="U4" s="202">
        <v>14.8</v>
      </c>
      <c r="V4" s="202">
        <v>14</v>
      </c>
      <c r="W4" s="202">
        <v>13.1</v>
      </c>
      <c r="X4" s="202">
        <v>12.2</v>
      </c>
      <c r="Y4" s="202">
        <v>12.2</v>
      </c>
      <c r="Z4" s="209">
        <f t="shared" si="0"/>
        <v>14.549999999999999</v>
      </c>
      <c r="AA4" s="150">
        <v>18.2</v>
      </c>
      <c r="AB4" s="151">
        <v>0.5875</v>
      </c>
      <c r="AC4" s="2">
        <v>2</v>
      </c>
      <c r="AD4" s="150">
        <v>9.4</v>
      </c>
      <c r="AE4" s="248">
        <v>0.21597222222222223</v>
      </c>
      <c r="AF4" s="1"/>
    </row>
    <row r="5" spans="1:32" ht="11.25" customHeight="1">
      <c r="A5" s="210">
        <v>3</v>
      </c>
      <c r="B5" s="202">
        <v>11.2</v>
      </c>
      <c r="C5" s="202">
        <v>10.9</v>
      </c>
      <c r="D5" s="202">
        <v>10.2</v>
      </c>
      <c r="E5" s="202">
        <v>10.1</v>
      </c>
      <c r="F5" s="202">
        <v>11.8</v>
      </c>
      <c r="G5" s="202">
        <v>12.1</v>
      </c>
      <c r="H5" s="202">
        <v>14.9</v>
      </c>
      <c r="I5" s="202">
        <v>15.6</v>
      </c>
      <c r="J5" s="202">
        <v>18.2</v>
      </c>
      <c r="K5" s="202">
        <v>19.3</v>
      </c>
      <c r="L5" s="202">
        <v>19.1</v>
      </c>
      <c r="M5" s="202">
        <v>18.7</v>
      </c>
      <c r="N5" s="202">
        <v>19.8</v>
      </c>
      <c r="O5" s="202">
        <v>20.8</v>
      </c>
      <c r="P5" s="202">
        <v>19.7</v>
      </c>
      <c r="Q5" s="202">
        <v>20.2</v>
      </c>
      <c r="R5" s="202">
        <v>22.8</v>
      </c>
      <c r="S5" s="202">
        <v>21.4</v>
      </c>
      <c r="T5" s="202">
        <v>20.1</v>
      </c>
      <c r="U5" s="202">
        <v>19.4</v>
      </c>
      <c r="V5" s="202">
        <v>18.6</v>
      </c>
      <c r="W5" s="202">
        <v>17.8</v>
      </c>
      <c r="X5" s="202">
        <v>17.2</v>
      </c>
      <c r="Y5" s="202">
        <v>16.9</v>
      </c>
      <c r="Z5" s="209">
        <f t="shared" si="0"/>
        <v>16.95</v>
      </c>
      <c r="AA5" s="150">
        <v>22.8</v>
      </c>
      <c r="AB5" s="151">
        <v>0.7125</v>
      </c>
      <c r="AC5" s="2">
        <v>3</v>
      </c>
      <c r="AD5" s="150">
        <v>9.8</v>
      </c>
      <c r="AE5" s="248">
        <v>0.17222222222222225</v>
      </c>
      <c r="AF5" s="1"/>
    </row>
    <row r="6" spans="1:32" ht="11.25" customHeight="1">
      <c r="A6" s="210">
        <v>4</v>
      </c>
      <c r="B6" s="202">
        <v>16.1</v>
      </c>
      <c r="C6" s="202">
        <v>15.5</v>
      </c>
      <c r="D6" s="202">
        <v>15.8</v>
      </c>
      <c r="E6" s="202">
        <v>16.6</v>
      </c>
      <c r="F6" s="202">
        <v>13.8</v>
      </c>
      <c r="G6" s="202">
        <v>15.1</v>
      </c>
      <c r="H6" s="202">
        <v>17.3</v>
      </c>
      <c r="I6" s="202">
        <v>19.8</v>
      </c>
      <c r="J6" s="202">
        <v>23.3</v>
      </c>
      <c r="K6" s="202">
        <v>24.8</v>
      </c>
      <c r="L6" s="202">
        <v>24.7</v>
      </c>
      <c r="M6" s="202">
        <v>22.6</v>
      </c>
      <c r="N6" s="202">
        <v>22.2</v>
      </c>
      <c r="O6" s="202">
        <v>21.1</v>
      </c>
      <c r="P6" s="202">
        <v>22.2</v>
      </c>
      <c r="Q6" s="202">
        <v>22.2</v>
      </c>
      <c r="R6" s="202">
        <v>21.4</v>
      </c>
      <c r="S6" s="202">
        <v>21.4</v>
      </c>
      <c r="T6" s="202">
        <v>20</v>
      </c>
      <c r="U6" s="202">
        <v>20.4</v>
      </c>
      <c r="V6" s="202">
        <v>21.3</v>
      </c>
      <c r="W6" s="202">
        <v>21</v>
      </c>
      <c r="X6" s="202">
        <v>19.9</v>
      </c>
      <c r="Y6" s="202">
        <v>20.8</v>
      </c>
      <c r="Z6" s="209">
        <f t="shared" si="0"/>
        <v>19.970833333333328</v>
      </c>
      <c r="AA6" s="150">
        <v>26.3</v>
      </c>
      <c r="AB6" s="151">
        <v>0.4361111111111111</v>
      </c>
      <c r="AC6" s="2">
        <v>4</v>
      </c>
      <c r="AD6" s="150">
        <v>13.5</v>
      </c>
      <c r="AE6" s="248">
        <v>0.19791666666666666</v>
      </c>
      <c r="AF6" s="1"/>
    </row>
    <row r="7" spans="1:32" ht="11.25" customHeight="1">
      <c r="A7" s="210">
        <v>5</v>
      </c>
      <c r="B7" s="202">
        <v>17.1</v>
      </c>
      <c r="C7" s="202">
        <v>16.9</v>
      </c>
      <c r="D7" s="202">
        <v>17.3</v>
      </c>
      <c r="E7" s="202">
        <v>16.5</v>
      </c>
      <c r="F7" s="202">
        <v>15.8</v>
      </c>
      <c r="G7" s="202">
        <v>16.6</v>
      </c>
      <c r="H7" s="202">
        <v>18.6</v>
      </c>
      <c r="I7" s="202">
        <v>20.9</v>
      </c>
      <c r="J7" s="202">
        <v>21.8</v>
      </c>
      <c r="K7" s="202">
        <v>22.8</v>
      </c>
      <c r="L7" s="202">
        <v>22.4</v>
      </c>
      <c r="M7" s="202">
        <v>20.4</v>
      </c>
      <c r="N7" s="202">
        <v>19.3</v>
      </c>
      <c r="O7" s="202">
        <v>21.1</v>
      </c>
      <c r="P7" s="202">
        <v>21.7</v>
      </c>
      <c r="Q7" s="202">
        <v>20.7</v>
      </c>
      <c r="R7" s="202">
        <v>20.1</v>
      </c>
      <c r="S7" s="202">
        <v>20.2</v>
      </c>
      <c r="T7" s="202">
        <v>19.1</v>
      </c>
      <c r="U7" s="202">
        <v>18</v>
      </c>
      <c r="V7" s="202">
        <v>18.1</v>
      </c>
      <c r="W7" s="202">
        <v>14.1</v>
      </c>
      <c r="X7" s="202">
        <v>15.5</v>
      </c>
      <c r="Y7" s="202">
        <v>15.8</v>
      </c>
      <c r="Z7" s="209">
        <f t="shared" si="0"/>
        <v>18.78333333333334</v>
      </c>
      <c r="AA7" s="150">
        <v>23.3</v>
      </c>
      <c r="AB7" s="151">
        <v>0.63125</v>
      </c>
      <c r="AC7" s="2">
        <v>5</v>
      </c>
      <c r="AD7" s="150">
        <v>13.7</v>
      </c>
      <c r="AE7" s="248">
        <v>0.9125</v>
      </c>
      <c r="AF7" s="1"/>
    </row>
    <row r="8" spans="1:32" ht="11.25" customHeight="1">
      <c r="A8" s="210">
        <v>6</v>
      </c>
      <c r="B8" s="202">
        <v>14.9</v>
      </c>
      <c r="C8" s="202">
        <v>14.5</v>
      </c>
      <c r="D8" s="202">
        <v>14.3</v>
      </c>
      <c r="E8" s="202">
        <v>14.2</v>
      </c>
      <c r="F8" s="202">
        <v>14.1</v>
      </c>
      <c r="G8" s="202">
        <v>13.7</v>
      </c>
      <c r="H8" s="202">
        <v>13.5</v>
      </c>
      <c r="I8" s="202">
        <v>14.9</v>
      </c>
      <c r="J8" s="202">
        <v>15.6</v>
      </c>
      <c r="K8" s="202">
        <v>16.2</v>
      </c>
      <c r="L8" s="202">
        <v>17</v>
      </c>
      <c r="M8" s="202">
        <v>17.5</v>
      </c>
      <c r="N8" s="202">
        <v>20.1</v>
      </c>
      <c r="O8" s="202">
        <v>21.5</v>
      </c>
      <c r="P8" s="202">
        <v>21</v>
      </c>
      <c r="Q8" s="202">
        <v>20</v>
      </c>
      <c r="R8" s="202">
        <v>21.7</v>
      </c>
      <c r="S8" s="202">
        <v>19.2</v>
      </c>
      <c r="T8" s="202">
        <v>19.6</v>
      </c>
      <c r="U8" s="202">
        <v>18.8</v>
      </c>
      <c r="V8" s="202">
        <v>17.9</v>
      </c>
      <c r="W8" s="202">
        <v>17.7</v>
      </c>
      <c r="X8" s="202">
        <v>18</v>
      </c>
      <c r="Y8" s="202">
        <v>18.9</v>
      </c>
      <c r="Z8" s="209">
        <f t="shared" si="0"/>
        <v>17.28333333333333</v>
      </c>
      <c r="AA8" s="150">
        <v>22.1</v>
      </c>
      <c r="AB8" s="151">
        <v>0.71875</v>
      </c>
      <c r="AC8" s="2">
        <v>6</v>
      </c>
      <c r="AD8" s="150">
        <v>13.4</v>
      </c>
      <c r="AE8" s="248">
        <v>0.28541666666666665</v>
      </c>
      <c r="AF8" s="1"/>
    </row>
    <row r="9" spans="1:32" ht="11.25" customHeight="1">
      <c r="A9" s="210">
        <v>7</v>
      </c>
      <c r="B9" s="202">
        <v>17.7</v>
      </c>
      <c r="C9" s="202">
        <v>18.3</v>
      </c>
      <c r="D9" s="202">
        <v>18.1</v>
      </c>
      <c r="E9" s="202">
        <v>17.9</v>
      </c>
      <c r="F9" s="202">
        <v>17.7</v>
      </c>
      <c r="G9" s="202">
        <v>18.3</v>
      </c>
      <c r="H9" s="202">
        <v>19.7</v>
      </c>
      <c r="I9" s="202">
        <v>20.4</v>
      </c>
      <c r="J9" s="202">
        <v>21</v>
      </c>
      <c r="K9" s="202">
        <v>19</v>
      </c>
      <c r="L9" s="202">
        <v>18.5</v>
      </c>
      <c r="M9" s="202">
        <v>17.3</v>
      </c>
      <c r="N9" s="202">
        <v>21.3</v>
      </c>
      <c r="O9" s="202">
        <v>19.5</v>
      </c>
      <c r="P9" s="202">
        <v>19.6</v>
      </c>
      <c r="Q9" s="202">
        <v>19.8</v>
      </c>
      <c r="R9" s="202">
        <v>19.4</v>
      </c>
      <c r="S9" s="202">
        <v>19.1</v>
      </c>
      <c r="T9" s="202">
        <v>18.8</v>
      </c>
      <c r="U9" s="202">
        <v>18.8</v>
      </c>
      <c r="V9" s="202">
        <v>17.5</v>
      </c>
      <c r="W9" s="202">
        <v>16.9</v>
      </c>
      <c r="X9" s="202">
        <v>15.5</v>
      </c>
      <c r="Y9" s="202">
        <v>14.7</v>
      </c>
      <c r="Z9" s="209">
        <f t="shared" si="0"/>
        <v>18.533333333333335</v>
      </c>
      <c r="AA9" s="150">
        <v>21.7</v>
      </c>
      <c r="AB9" s="151">
        <v>0.38958333333333334</v>
      </c>
      <c r="AC9" s="2">
        <v>7</v>
      </c>
      <c r="AD9" s="150">
        <v>14.2</v>
      </c>
      <c r="AE9" s="248">
        <v>0.98125</v>
      </c>
      <c r="AF9" s="1"/>
    </row>
    <row r="10" spans="1:32" ht="11.25" customHeight="1">
      <c r="A10" s="210">
        <v>8</v>
      </c>
      <c r="B10" s="202">
        <v>14</v>
      </c>
      <c r="C10" s="202">
        <v>14.8</v>
      </c>
      <c r="D10" s="202">
        <v>14</v>
      </c>
      <c r="E10" s="202">
        <v>13.4</v>
      </c>
      <c r="F10" s="202">
        <v>12.2</v>
      </c>
      <c r="G10" s="202">
        <v>13.5</v>
      </c>
      <c r="H10" s="202">
        <v>15.3</v>
      </c>
      <c r="I10" s="202">
        <v>15.2</v>
      </c>
      <c r="J10" s="202">
        <v>15.7</v>
      </c>
      <c r="K10" s="202">
        <v>15.9</v>
      </c>
      <c r="L10" s="202">
        <v>17.2</v>
      </c>
      <c r="M10" s="202">
        <v>17.8</v>
      </c>
      <c r="N10" s="202">
        <v>18.2</v>
      </c>
      <c r="O10" s="202">
        <v>17.5</v>
      </c>
      <c r="P10" s="202">
        <v>17.8</v>
      </c>
      <c r="Q10" s="202">
        <v>17.6</v>
      </c>
      <c r="R10" s="202">
        <v>17.5</v>
      </c>
      <c r="S10" s="202">
        <v>17.4</v>
      </c>
      <c r="T10" s="202">
        <v>15.4</v>
      </c>
      <c r="U10" s="202">
        <v>14.7</v>
      </c>
      <c r="V10" s="202">
        <v>14.4</v>
      </c>
      <c r="W10" s="202">
        <v>15.2</v>
      </c>
      <c r="X10" s="202">
        <v>15.3</v>
      </c>
      <c r="Y10" s="202">
        <v>15.8</v>
      </c>
      <c r="Z10" s="209">
        <f t="shared" si="0"/>
        <v>15.658333333333331</v>
      </c>
      <c r="AA10" s="150">
        <v>18.7</v>
      </c>
      <c r="AB10" s="151">
        <v>0.5541666666666667</v>
      </c>
      <c r="AC10" s="2">
        <v>8</v>
      </c>
      <c r="AD10" s="150">
        <v>12.2</v>
      </c>
      <c r="AE10" s="248">
        <v>0.2111111111111111</v>
      </c>
      <c r="AF10" s="1"/>
    </row>
    <row r="11" spans="1:32" ht="11.25" customHeight="1">
      <c r="A11" s="210">
        <v>9</v>
      </c>
      <c r="B11" s="202">
        <v>15.9</v>
      </c>
      <c r="C11" s="202">
        <v>15.2</v>
      </c>
      <c r="D11" s="202">
        <v>15.2</v>
      </c>
      <c r="E11" s="202">
        <v>15.7</v>
      </c>
      <c r="F11" s="202">
        <v>13.3</v>
      </c>
      <c r="G11" s="202">
        <v>15.1</v>
      </c>
      <c r="H11" s="202">
        <v>16.4</v>
      </c>
      <c r="I11" s="202">
        <v>17.6</v>
      </c>
      <c r="J11" s="202">
        <v>22.3</v>
      </c>
      <c r="K11" s="202">
        <v>23.2</v>
      </c>
      <c r="L11" s="202">
        <v>23.3</v>
      </c>
      <c r="M11" s="202">
        <v>20.1</v>
      </c>
      <c r="N11" s="202">
        <v>18.4</v>
      </c>
      <c r="O11" s="202">
        <v>17.8</v>
      </c>
      <c r="P11" s="202">
        <v>18.1</v>
      </c>
      <c r="Q11" s="202">
        <v>17.3</v>
      </c>
      <c r="R11" s="202">
        <v>15.1</v>
      </c>
      <c r="S11" s="202">
        <v>14.5</v>
      </c>
      <c r="T11" s="202">
        <v>13.7</v>
      </c>
      <c r="U11" s="202">
        <v>13.5</v>
      </c>
      <c r="V11" s="202">
        <v>13.8</v>
      </c>
      <c r="W11" s="202">
        <v>13.6</v>
      </c>
      <c r="X11" s="202">
        <v>13.5</v>
      </c>
      <c r="Y11" s="202">
        <v>12.3</v>
      </c>
      <c r="Z11" s="209">
        <f t="shared" si="0"/>
        <v>16.45416666666667</v>
      </c>
      <c r="AA11" s="150">
        <v>23.8</v>
      </c>
      <c r="AB11" s="151">
        <v>0.4847222222222222</v>
      </c>
      <c r="AC11" s="2">
        <v>9</v>
      </c>
      <c r="AD11" s="150">
        <v>12.2</v>
      </c>
      <c r="AE11" s="248">
        <v>0.9993055555555556</v>
      </c>
      <c r="AF11" s="1"/>
    </row>
    <row r="12" spans="1:32" ht="11.25" customHeight="1">
      <c r="A12" s="218">
        <v>10</v>
      </c>
      <c r="B12" s="204">
        <v>11.7</v>
      </c>
      <c r="C12" s="204">
        <v>11.2</v>
      </c>
      <c r="D12" s="204">
        <v>10.8</v>
      </c>
      <c r="E12" s="204">
        <v>11.3</v>
      </c>
      <c r="F12" s="204">
        <v>12</v>
      </c>
      <c r="G12" s="204">
        <v>13.6</v>
      </c>
      <c r="H12" s="204">
        <v>15.5</v>
      </c>
      <c r="I12" s="204">
        <v>16.3</v>
      </c>
      <c r="J12" s="204">
        <v>16.9</v>
      </c>
      <c r="K12" s="204">
        <v>17.9</v>
      </c>
      <c r="L12" s="204">
        <v>17.5</v>
      </c>
      <c r="M12" s="204">
        <v>18.8</v>
      </c>
      <c r="N12" s="204">
        <v>19.4</v>
      </c>
      <c r="O12" s="204">
        <v>18.9</v>
      </c>
      <c r="P12" s="204">
        <v>18.3</v>
      </c>
      <c r="Q12" s="204">
        <v>17.6</v>
      </c>
      <c r="R12" s="204">
        <v>17.4</v>
      </c>
      <c r="S12" s="204">
        <v>17.5</v>
      </c>
      <c r="T12" s="204">
        <v>17</v>
      </c>
      <c r="U12" s="204">
        <v>15.8</v>
      </c>
      <c r="V12" s="204">
        <v>16.7</v>
      </c>
      <c r="W12" s="204">
        <v>16.1</v>
      </c>
      <c r="X12" s="204">
        <v>14.9</v>
      </c>
      <c r="Y12" s="204">
        <v>14.5</v>
      </c>
      <c r="Z12" s="219">
        <f t="shared" si="0"/>
        <v>15.733333333333334</v>
      </c>
      <c r="AA12" s="156">
        <v>19.9</v>
      </c>
      <c r="AB12" s="205">
        <v>0.5472222222222222</v>
      </c>
      <c r="AC12" s="206">
        <v>10</v>
      </c>
      <c r="AD12" s="156">
        <v>10.8</v>
      </c>
      <c r="AE12" s="249">
        <v>0.1277777777777778</v>
      </c>
      <c r="AF12" s="1"/>
    </row>
    <row r="13" spans="1:32" ht="11.25" customHeight="1">
      <c r="A13" s="210">
        <v>11</v>
      </c>
      <c r="B13" s="202">
        <v>13.8</v>
      </c>
      <c r="C13" s="202">
        <v>13.6</v>
      </c>
      <c r="D13" s="202">
        <v>13.3</v>
      </c>
      <c r="E13" s="202">
        <v>13.4</v>
      </c>
      <c r="F13" s="202">
        <v>14.1</v>
      </c>
      <c r="G13" s="202">
        <v>14.2</v>
      </c>
      <c r="H13" s="202">
        <v>13.3</v>
      </c>
      <c r="I13" s="202">
        <v>13.4</v>
      </c>
      <c r="J13" s="202">
        <v>13.4</v>
      </c>
      <c r="K13" s="202">
        <v>13.7</v>
      </c>
      <c r="L13" s="202">
        <v>13</v>
      </c>
      <c r="M13" s="202">
        <v>12.6</v>
      </c>
      <c r="N13" s="202">
        <v>13.5</v>
      </c>
      <c r="O13" s="202">
        <v>13</v>
      </c>
      <c r="P13" s="202">
        <v>13.5</v>
      </c>
      <c r="Q13" s="202">
        <v>14.1</v>
      </c>
      <c r="R13" s="202">
        <v>13.7</v>
      </c>
      <c r="S13" s="202">
        <v>13.4</v>
      </c>
      <c r="T13" s="202">
        <v>13.1</v>
      </c>
      <c r="U13" s="202">
        <v>13.2</v>
      </c>
      <c r="V13" s="202">
        <v>13.2</v>
      </c>
      <c r="W13" s="202">
        <v>13.1</v>
      </c>
      <c r="X13" s="202">
        <v>13.1</v>
      </c>
      <c r="Y13" s="202">
        <v>13.2</v>
      </c>
      <c r="Z13" s="209">
        <f t="shared" si="0"/>
        <v>13.412500000000001</v>
      </c>
      <c r="AA13" s="150">
        <v>14.6</v>
      </c>
      <c r="AB13" s="151">
        <v>0.0006944444444444445</v>
      </c>
      <c r="AC13" s="2">
        <v>11</v>
      </c>
      <c r="AD13" s="150">
        <v>12.5</v>
      </c>
      <c r="AE13" s="248">
        <v>0.5013888888888889</v>
      </c>
      <c r="AF13" s="1"/>
    </row>
    <row r="14" spans="1:32" ht="11.25" customHeight="1">
      <c r="A14" s="210">
        <v>12</v>
      </c>
      <c r="B14" s="202">
        <v>13.3</v>
      </c>
      <c r="C14" s="202">
        <v>13.2</v>
      </c>
      <c r="D14" s="202">
        <v>13.5</v>
      </c>
      <c r="E14" s="202">
        <v>13.5</v>
      </c>
      <c r="F14" s="202">
        <v>13.7</v>
      </c>
      <c r="G14" s="202">
        <v>14.1</v>
      </c>
      <c r="H14" s="202">
        <v>14</v>
      </c>
      <c r="I14" s="202">
        <v>13</v>
      </c>
      <c r="J14" s="202">
        <v>13.7</v>
      </c>
      <c r="K14" s="202">
        <v>13.3</v>
      </c>
      <c r="L14" s="202">
        <v>12.5</v>
      </c>
      <c r="M14" s="202">
        <v>11.7</v>
      </c>
      <c r="N14" s="202">
        <v>13.7</v>
      </c>
      <c r="O14" s="202">
        <v>17.1</v>
      </c>
      <c r="P14" s="202">
        <v>17</v>
      </c>
      <c r="Q14" s="202">
        <v>16.6</v>
      </c>
      <c r="R14" s="202">
        <v>16.1</v>
      </c>
      <c r="S14" s="202">
        <v>14.7</v>
      </c>
      <c r="T14" s="202">
        <v>13</v>
      </c>
      <c r="U14" s="202">
        <v>11.8</v>
      </c>
      <c r="V14" s="202">
        <v>11.1</v>
      </c>
      <c r="W14" s="202">
        <v>10.3</v>
      </c>
      <c r="X14" s="202">
        <v>10</v>
      </c>
      <c r="Y14" s="202">
        <v>10.4</v>
      </c>
      <c r="Z14" s="209">
        <f t="shared" si="0"/>
        <v>13.387499999999998</v>
      </c>
      <c r="AA14" s="150">
        <v>17.6</v>
      </c>
      <c r="AB14" s="151">
        <v>0.5993055555555555</v>
      </c>
      <c r="AC14" s="2">
        <v>12</v>
      </c>
      <c r="AD14" s="150">
        <v>9.5</v>
      </c>
      <c r="AE14" s="248">
        <v>0.9368055555555556</v>
      </c>
      <c r="AF14" s="1"/>
    </row>
    <row r="15" spans="1:32" ht="11.25" customHeight="1">
      <c r="A15" s="210">
        <v>13</v>
      </c>
      <c r="B15" s="202">
        <v>9.5</v>
      </c>
      <c r="C15" s="202">
        <v>9.9</v>
      </c>
      <c r="D15" s="202">
        <v>9.3</v>
      </c>
      <c r="E15" s="202">
        <v>7.6</v>
      </c>
      <c r="F15" s="202">
        <v>7.4</v>
      </c>
      <c r="G15" s="202">
        <v>10.6</v>
      </c>
      <c r="H15" s="202">
        <v>12.3</v>
      </c>
      <c r="I15" s="202">
        <v>14.3</v>
      </c>
      <c r="J15" s="202">
        <v>15.6</v>
      </c>
      <c r="K15" s="202">
        <v>17.4</v>
      </c>
      <c r="L15" s="202">
        <v>17</v>
      </c>
      <c r="M15" s="202">
        <v>15.6</v>
      </c>
      <c r="N15" s="202">
        <v>18</v>
      </c>
      <c r="O15" s="202">
        <v>18.1</v>
      </c>
      <c r="P15" s="202">
        <v>17.9</v>
      </c>
      <c r="Q15" s="202">
        <v>17.1</v>
      </c>
      <c r="R15" s="202">
        <v>16.7</v>
      </c>
      <c r="S15" s="202">
        <v>15.7</v>
      </c>
      <c r="T15" s="202">
        <v>14.6</v>
      </c>
      <c r="U15" s="202">
        <v>13.6</v>
      </c>
      <c r="V15" s="202">
        <v>12.7</v>
      </c>
      <c r="W15" s="202">
        <v>10.7</v>
      </c>
      <c r="X15" s="202">
        <v>9.8</v>
      </c>
      <c r="Y15" s="202">
        <v>9.7</v>
      </c>
      <c r="Z15" s="209">
        <f t="shared" si="0"/>
        <v>13.379166666666665</v>
      </c>
      <c r="AA15" s="150">
        <v>19</v>
      </c>
      <c r="AB15" s="151">
        <v>0.576388888888889</v>
      </c>
      <c r="AC15" s="2">
        <v>13</v>
      </c>
      <c r="AD15" s="150">
        <v>6.9</v>
      </c>
      <c r="AE15" s="248">
        <v>0.2</v>
      </c>
      <c r="AF15" s="1"/>
    </row>
    <row r="16" spans="1:32" ht="11.25" customHeight="1">
      <c r="A16" s="210">
        <v>14</v>
      </c>
      <c r="B16" s="202">
        <v>9</v>
      </c>
      <c r="C16" s="202">
        <v>8.1</v>
      </c>
      <c r="D16" s="202">
        <v>8.5</v>
      </c>
      <c r="E16" s="202">
        <v>9</v>
      </c>
      <c r="F16" s="202">
        <v>9.4</v>
      </c>
      <c r="G16" s="202">
        <v>11.2</v>
      </c>
      <c r="H16" s="202">
        <v>11.8</v>
      </c>
      <c r="I16" s="202">
        <v>12.5</v>
      </c>
      <c r="J16" s="202">
        <v>13.5</v>
      </c>
      <c r="K16" s="202">
        <v>14</v>
      </c>
      <c r="L16" s="202">
        <v>12</v>
      </c>
      <c r="M16" s="202">
        <v>11.9</v>
      </c>
      <c r="N16" s="202">
        <v>12.2</v>
      </c>
      <c r="O16" s="202">
        <v>12.2</v>
      </c>
      <c r="P16" s="202">
        <v>11.5</v>
      </c>
      <c r="Q16" s="202">
        <v>11.1</v>
      </c>
      <c r="R16" s="202">
        <v>11.1</v>
      </c>
      <c r="S16" s="202">
        <v>11.1</v>
      </c>
      <c r="T16" s="202">
        <v>10.8</v>
      </c>
      <c r="U16" s="202">
        <v>10.7</v>
      </c>
      <c r="V16" s="202">
        <v>9.9</v>
      </c>
      <c r="W16" s="202">
        <v>10.1</v>
      </c>
      <c r="X16" s="202">
        <v>10.4</v>
      </c>
      <c r="Y16" s="202">
        <v>10.1</v>
      </c>
      <c r="Z16" s="209">
        <f t="shared" si="0"/>
        <v>10.920833333333333</v>
      </c>
      <c r="AA16" s="150">
        <v>14.4</v>
      </c>
      <c r="AB16" s="151">
        <v>0.42291666666666666</v>
      </c>
      <c r="AC16" s="2">
        <v>14</v>
      </c>
      <c r="AD16" s="150">
        <v>7.8</v>
      </c>
      <c r="AE16" s="248">
        <v>0.10416666666666667</v>
      </c>
      <c r="AF16" s="1"/>
    </row>
    <row r="17" spans="1:32" ht="11.25" customHeight="1">
      <c r="A17" s="210">
        <v>15</v>
      </c>
      <c r="B17" s="202">
        <v>10.1</v>
      </c>
      <c r="C17" s="202">
        <v>10</v>
      </c>
      <c r="D17" s="202">
        <v>9.8</v>
      </c>
      <c r="E17" s="202">
        <v>9.6</v>
      </c>
      <c r="F17" s="202">
        <v>9.1</v>
      </c>
      <c r="G17" s="202">
        <v>10</v>
      </c>
      <c r="H17" s="202">
        <v>12.2</v>
      </c>
      <c r="I17" s="202">
        <v>12.2</v>
      </c>
      <c r="J17" s="202">
        <v>11.1</v>
      </c>
      <c r="K17" s="202">
        <v>11.4</v>
      </c>
      <c r="L17" s="202">
        <v>11.1</v>
      </c>
      <c r="M17" s="202">
        <v>12.3</v>
      </c>
      <c r="N17" s="202">
        <v>12.4</v>
      </c>
      <c r="O17" s="202">
        <v>12.2</v>
      </c>
      <c r="P17" s="202">
        <v>12.3</v>
      </c>
      <c r="Q17" s="202">
        <v>12</v>
      </c>
      <c r="R17" s="202">
        <v>11.3</v>
      </c>
      <c r="S17" s="202">
        <v>10.8</v>
      </c>
      <c r="T17" s="202">
        <v>10</v>
      </c>
      <c r="U17" s="202">
        <v>9.2</v>
      </c>
      <c r="V17" s="202">
        <v>8.9</v>
      </c>
      <c r="W17" s="202">
        <v>8.5</v>
      </c>
      <c r="X17" s="202">
        <v>7.8</v>
      </c>
      <c r="Y17" s="202">
        <v>8.3</v>
      </c>
      <c r="Z17" s="209">
        <f t="shared" si="0"/>
        <v>10.525000000000002</v>
      </c>
      <c r="AA17" s="150">
        <v>13.2</v>
      </c>
      <c r="AB17" s="151">
        <v>0.6034722222222222</v>
      </c>
      <c r="AC17" s="2">
        <v>15</v>
      </c>
      <c r="AD17" s="150">
        <v>7.7</v>
      </c>
      <c r="AE17" s="248">
        <v>0.9708333333333333</v>
      </c>
      <c r="AF17" s="1"/>
    </row>
    <row r="18" spans="1:32" ht="11.25" customHeight="1">
      <c r="A18" s="210">
        <v>16</v>
      </c>
      <c r="B18" s="202">
        <v>8.4</v>
      </c>
      <c r="C18" s="202">
        <v>9.1</v>
      </c>
      <c r="D18" s="202">
        <v>9.4</v>
      </c>
      <c r="E18" s="202">
        <v>9.6</v>
      </c>
      <c r="F18" s="202">
        <v>9</v>
      </c>
      <c r="G18" s="202">
        <v>10.2</v>
      </c>
      <c r="H18" s="202">
        <v>13.3</v>
      </c>
      <c r="I18" s="202">
        <v>13.6</v>
      </c>
      <c r="J18" s="202">
        <v>15.7</v>
      </c>
      <c r="K18" s="202">
        <v>16.9</v>
      </c>
      <c r="L18" s="202">
        <v>15.4</v>
      </c>
      <c r="M18" s="202">
        <v>16.7</v>
      </c>
      <c r="N18" s="202">
        <v>17.7</v>
      </c>
      <c r="O18" s="202">
        <v>17.2</v>
      </c>
      <c r="P18" s="202">
        <v>17.6</v>
      </c>
      <c r="Q18" s="202">
        <v>17.4</v>
      </c>
      <c r="R18" s="202">
        <v>17.2</v>
      </c>
      <c r="S18" s="202">
        <v>17</v>
      </c>
      <c r="T18" s="202">
        <v>15.6</v>
      </c>
      <c r="U18" s="202">
        <v>14.6</v>
      </c>
      <c r="V18" s="202">
        <v>14.7</v>
      </c>
      <c r="W18" s="202">
        <v>14.2</v>
      </c>
      <c r="X18" s="202">
        <v>16.1</v>
      </c>
      <c r="Y18" s="202">
        <v>16</v>
      </c>
      <c r="Z18" s="209">
        <f t="shared" si="0"/>
        <v>14.274999999999999</v>
      </c>
      <c r="AA18" s="150">
        <v>18.1</v>
      </c>
      <c r="AB18" s="151">
        <v>0.5701388888888889</v>
      </c>
      <c r="AC18" s="2">
        <v>16</v>
      </c>
      <c r="AD18" s="150">
        <v>8</v>
      </c>
      <c r="AE18" s="248">
        <v>0.03194444444444445</v>
      </c>
      <c r="AF18" s="1"/>
    </row>
    <row r="19" spans="1:32" ht="11.25" customHeight="1">
      <c r="A19" s="210">
        <v>17</v>
      </c>
      <c r="B19" s="202">
        <v>15.4</v>
      </c>
      <c r="C19" s="202">
        <v>14.7</v>
      </c>
      <c r="D19" s="202">
        <v>13.5</v>
      </c>
      <c r="E19" s="202">
        <v>13.2</v>
      </c>
      <c r="F19" s="202">
        <v>12.5</v>
      </c>
      <c r="G19" s="202">
        <v>15.1</v>
      </c>
      <c r="H19" s="202">
        <v>17.4</v>
      </c>
      <c r="I19" s="202">
        <v>18</v>
      </c>
      <c r="J19" s="202">
        <v>19</v>
      </c>
      <c r="K19" s="202">
        <v>20.5</v>
      </c>
      <c r="L19" s="202">
        <v>20.3</v>
      </c>
      <c r="M19" s="202">
        <v>21</v>
      </c>
      <c r="N19" s="202">
        <v>21.2</v>
      </c>
      <c r="O19" s="202">
        <v>21.1</v>
      </c>
      <c r="P19" s="202">
        <v>20.2</v>
      </c>
      <c r="Q19" s="202">
        <v>20.7</v>
      </c>
      <c r="R19" s="202">
        <v>20.4</v>
      </c>
      <c r="S19" s="202">
        <v>20.3</v>
      </c>
      <c r="T19" s="202">
        <v>18</v>
      </c>
      <c r="U19" s="202">
        <v>17.2</v>
      </c>
      <c r="V19" s="202">
        <v>16.5</v>
      </c>
      <c r="W19" s="202">
        <v>16.6</v>
      </c>
      <c r="X19" s="202">
        <v>15.5</v>
      </c>
      <c r="Y19" s="202">
        <v>15.4</v>
      </c>
      <c r="Z19" s="209">
        <f t="shared" si="0"/>
        <v>17.654166666666665</v>
      </c>
      <c r="AA19" s="150">
        <v>21.9</v>
      </c>
      <c r="AB19" s="151">
        <v>0.5215277777777778</v>
      </c>
      <c r="AC19" s="2">
        <v>17</v>
      </c>
      <c r="AD19" s="150">
        <v>12.2</v>
      </c>
      <c r="AE19" s="248">
        <v>0.20069444444444443</v>
      </c>
      <c r="AF19" s="1"/>
    </row>
    <row r="20" spans="1:32" ht="11.25" customHeight="1">
      <c r="A20" s="210">
        <v>18</v>
      </c>
      <c r="B20" s="202">
        <v>15</v>
      </c>
      <c r="C20" s="202">
        <v>14.7</v>
      </c>
      <c r="D20" s="202">
        <v>14.6</v>
      </c>
      <c r="E20" s="202">
        <v>14.4</v>
      </c>
      <c r="F20" s="202">
        <v>14</v>
      </c>
      <c r="G20" s="202">
        <v>16</v>
      </c>
      <c r="H20" s="202">
        <v>19.1</v>
      </c>
      <c r="I20" s="202">
        <v>22.5</v>
      </c>
      <c r="J20" s="202">
        <v>23.5</v>
      </c>
      <c r="K20" s="202">
        <v>21.6</v>
      </c>
      <c r="L20" s="202">
        <v>21.9</v>
      </c>
      <c r="M20" s="202">
        <v>22.9</v>
      </c>
      <c r="N20" s="202">
        <v>22.6</v>
      </c>
      <c r="O20" s="202">
        <v>23</v>
      </c>
      <c r="P20" s="202">
        <v>23</v>
      </c>
      <c r="Q20" s="202">
        <v>22.4</v>
      </c>
      <c r="R20" s="202">
        <v>24.3</v>
      </c>
      <c r="S20" s="202">
        <v>23</v>
      </c>
      <c r="T20" s="202">
        <v>21.7</v>
      </c>
      <c r="U20" s="202">
        <v>20.7</v>
      </c>
      <c r="V20" s="202">
        <v>20.2</v>
      </c>
      <c r="W20" s="202">
        <v>19.8</v>
      </c>
      <c r="X20" s="202">
        <v>18.6</v>
      </c>
      <c r="Y20" s="202">
        <v>18.1</v>
      </c>
      <c r="Z20" s="209">
        <f t="shared" si="0"/>
        <v>19.9</v>
      </c>
      <c r="AA20" s="150">
        <v>24.5</v>
      </c>
      <c r="AB20" s="151">
        <v>0.70625</v>
      </c>
      <c r="AC20" s="2">
        <v>18</v>
      </c>
      <c r="AD20" s="150">
        <v>13.8</v>
      </c>
      <c r="AE20" s="248">
        <v>0.2041666666666667</v>
      </c>
      <c r="AF20" s="1"/>
    </row>
    <row r="21" spans="1:32" ht="11.25" customHeight="1">
      <c r="A21" s="210">
        <v>19</v>
      </c>
      <c r="B21" s="202">
        <v>18.2</v>
      </c>
      <c r="C21" s="202">
        <v>18</v>
      </c>
      <c r="D21" s="202">
        <v>16.9</v>
      </c>
      <c r="E21" s="202">
        <v>16.6</v>
      </c>
      <c r="F21" s="202">
        <v>16</v>
      </c>
      <c r="G21" s="202">
        <v>16.8</v>
      </c>
      <c r="H21" s="202">
        <v>17</v>
      </c>
      <c r="I21" s="202">
        <v>16.5</v>
      </c>
      <c r="J21" s="202">
        <v>17.1</v>
      </c>
      <c r="K21" s="202">
        <v>17.6</v>
      </c>
      <c r="L21" s="202">
        <v>18</v>
      </c>
      <c r="M21" s="202">
        <v>17.9</v>
      </c>
      <c r="N21" s="202">
        <v>18.9</v>
      </c>
      <c r="O21" s="202">
        <v>18.9</v>
      </c>
      <c r="P21" s="202">
        <v>21.4</v>
      </c>
      <c r="Q21" s="202">
        <v>18.9</v>
      </c>
      <c r="R21" s="202">
        <v>19.7</v>
      </c>
      <c r="S21" s="202">
        <v>18.5</v>
      </c>
      <c r="T21" s="202">
        <v>18.2</v>
      </c>
      <c r="U21" s="202">
        <v>18.1</v>
      </c>
      <c r="V21" s="202">
        <v>18</v>
      </c>
      <c r="W21" s="202">
        <v>17.5</v>
      </c>
      <c r="X21" s="202">
        <v>17.3</v>
      </c>
      <c r="Y21" s="202">
        <v>17.7</v>
      </c>
      <c r="Z21" s="209">
        <f t="shared" si="0"/>
        <v>17.904166666666665</v>
      </c>
      <c r="AA21" s="150">
        <v>21.6</v>
      </c>
      <c r="AB21" s="151">
        <v>0.6243055555555556</v>
      </c>
      <c r="AC21" s="2">
        <v>19</v>
      </c>
      <c r="AD21" s="150">
        <v>15.9</v>
      </c>
      <c r="AE21" s="248">
        <v>0.22013888888888888</v>
      </c>
      <c r="AF21" s="1"/>
    </row>
    <row r="22" spans="1:32" ht="11.25" customHeight="1">
      <c r="A22" s="218">
        <v>20</v>
      </c>
      <c r="B22" s="204">
        <v>17.4</v>
      </c>
      <c r="C22" s="204">
        <v>17.2</v>
      </c>
      <c r="D22" s="204">
        <v>17.4</v>
      </c>
      <c r="E22" s="204">
        <v>17.5</v>
      </c>
      <c r="F22" s="204">
        <v>17.5</v>
      </c>
      <c r="G22" s="204">
        <v>17.6</v>
      </c>
      <c r="H22" s="204">
        <v>17.8</v>
      </c>
      <c r="I22" s="204">
        <v>18.1</v>
      </c>
      <c r="J22" s="204">
        <v>18.2</v>
      </c>
      <c r="K22" s="204">
        <v>17.8</v>
      </c>
      <c r="L22" s="204">
        <v>17.5</v>
      </c>
      <c r="M22" s="204">
        <v>17.6</v>
      </c>
      <c r="N22" s="204">
        <v>17.2</v>
      </c>
      <c r="O22" s="204">
        <v>17.2</v>
      </c>
      <c r="P22" s="204">
        <v>17.8</v>
      </c>
      <c r="Q22" s="204">
        <v>17.6</v>
      </c>
      <c r="R22" s="204">
        <v>17.9</v>
      </c>
      <c r="S22" s="204">
        <v>18</v>
      </c>
      <c r="T22" s="204">
        <v>18</v>
      </c>
      <c r="U22" s="204">
        <v>18</v>
      </c>
      <c r="V22" s="204">
        <v>18</v>
      </c>
      <c r="W22" s="204">
        <v>18</v>
      </c>
      <c r="X22" s="204">
        <v>18</v>
      </c>
      <c r="Y22" s="204">
        <v>18</v>
      </c>
      <c r="Z22" s="219">
        <f t="shared" si="0"/>
        <v>17.72083333333333</v>
      </c>
      <c r="AA22" s="156">
        <v>18.4</v>
      </c>
      <c r="AB22" s="205">
        <v>0.3458333333333334</v>
      </c>
      <c r="AC22" s="206">
        <v>20</v>
      </c>
      <c r="AD22" s="156">
        <v>17</v>
      </c>
      <c r="AE22" s="249">
        <v>0.1</v>
      </c>
      <c r="AF22" s="1"/>
    </row>
    <row r="23" spans="1:32" ht="11.25" customHeight="1">
      <c r="A23" s="210">
        <v>21</v>
      </c>
      <c r="B23" s="202">
        <v>18</v>
      </c>
      <c r="C23" s="202">
        <v>17.2</v>
      </c>
      <c r="D23" s="202">
        <v>16.8</v>
      </c>
      <c r="E23" s="202">
        <v>16.5</v>
      </c>
      <c r="F23" s="202">
        <v>15.2</v>
      </c>
      <c r="G23" s="202">
        <v>14.8</v>
      </c>
      <c r="H23" s="202">
        <v>16.4</v>
      </c>
      <c r="I23" s="202">
        <v>18.1</v>
      </c>
      <c r="J23" s="202">
        <v>19.6</v>
      </c>
      <c r="K23" s="202" t="s">
        <v>56</v>
      </c>
      <c r="L23" s="202" t="s">
        <v>56</v>
      </c>
      <c r="M23" s="202">
        <v>24</v>
      </c>
      <c r="N23" s="202">
        <v>23.3</v>
      </c>
      <c r="O23" s="202">
        <v>24.1</v>
      </c>
      <c r="P23" s="202">
        <v>23.1</v>
      </c>
      <c r="Q23" s="202">
        <v>22.5</v>
      </c>
      <c r="R23" s="202">
        <v>21.5</v>
      </c>
      <c r="S23" s="202">
        <v>21.8</v>
      </c>
      <c r="T23" s="202">
        <v>18.9</v>
      </c>
      <c r="U23" s="202">
        <v>18.3</v>
      </c>
      <c r="V23" s="202">
        <v>18.2</v>
      </c>
      <c r="W23" s="202">
        <v>17.8</v>
      </c>
      <c r="X23" s="202">
        <v>16.8</v>
      </c>
      <c r="Y23" s="202">
        <v>16.8</v>
      </c>
      <c r="Z23" s="209">
        <f t="shared" si="0"/>
        <v>19.077272727272728</v>
      </c>
      <c r="AA23" s="150">
        <v>25.2</v>
      </c>
      <c r="AB23" s="151">
        <v>0.5909722222222222</v>
      </c>
      <c r="AC23" s="2">
        <v>21</v>
      </c>
      <c r="AD23" s="150">
        <v>14.5</v>
      </c>
      <c r="AE23" s="248">
        <v>0.2375</v>
      </c>
      <c r="AF23" s="1"/>
    </row>
    <row r="24" spans="1:32" ht="11.25" customHeight="1">
      <c r="A24" s="210">
        <v>22</v>
      </c>
      <c r="B24" s="202">
        <v>16.2</v>
      </c>
      <c r="C24" s="202">
        <v>16.7</v>
      </c>
      <c r="D24" s="202">
        <v>19.1</v>
      </c>
      <c r="E24" s="202">
        <v>20</v>
      </c>
      <c r="F24" s="202">
        <v>17.4</v>
      </c>
      <c r="G24" s="202">
        <v>18.1</v>
      </c>
      <c r="H24" s="202">
        <v>20.5</v>
      </c>
      <c r="I24" s="202">
        <v>20.5</v>
      </c>
      <c r="J24" s="202">
        <v>19.7</v>
      </c>
      <c r="K24" s="202">
        <v>19.8</v>
      </c>
      <c r="L24" s="202">
        <v>19.3</v>
      </c>
      <c r="M24" s="202">
        <v>19.4</v>
      </c>
      <c r="N24" s="202">
        <v>20.7</v>
      </c>
      <c r="O24" s="202">
        <v>20.3</v>
      </c>
      <c r="P24" s="202">
        <v>20.4</v>
      </c>
      <c r="Q24" s="202">
        <v>19.7</v>
      </c>
      <c r="R24" s="202">
        <v>19.6</v>
      </c>
      <c r="S24" s="202">
        <v>18.4</v>
      </c>
      <c r="T24" s="202">
        <v>17.9</v>
      </c>
      <c r="U24" s="202">
        <v>16.9</v>
      </c>
      <c r="V24" s="202">
        <v>16.7</v>
      </c>
      <c r="W24" s="202">
        <v>16.6</v>
      </c>
      <c r="X24" s="202">
        <v>16.5</v>
      </c>
      <c r="Y24" s="202">
        <v>16.8</v>
      </c>
      <c r="Z24" s="209">
        <f t="shared" si="0"/>
        <v>18.63333333333333</v>
      </c>
      <c r="AA24" s="150">
        <v>22.3</v>
      </c>
      <c r="AB24" s="151">
        <v>0.3138888888888889</v>
      </c>
      <c r="AC24" s="2">
        <v>22</v>
      </c>
      <c r="AD24" s="150">
        <v>15.3</v>
      </c>
      <c r="AE24" s="248">
        <v>0.10625</v>
      </c>
      <c r="AF24" s="1"/>
    </row>
    <row r="25" spans="1:32" ht="11.25" customHeight="1">
      <c r="A25" s="210">
        <v>23</v>
      </c>
      <c r="B25" s="202">
        <v>16.9</v>
      </c>
      <c r="C25" s="202">
        <v>16.1</v>
      </c>
      <c r="D25" s="202">
        <v>15.7</v>
      </c>
      <c r="E25" s="202">
        <v>15.5</v>
      </c>
      <c r="F25" s="202">
        <v>15</v>
      </c>
      <c r="G25" s="202">
        <v>15.5</v>
      </c>
      <c r="H25" s="202">
        <v>15.7</v>
      </c>
      <c r="I25" s="202">
        <v>15.8</v>
      </c>
      <c r="J25" s="202">
        <v>16.1</v>
      </c>
      <c r="K25" s="202">
        <v>16.1</v>
      </c>
      <c r="L25" s="202">
        <v>16.7</v>
      </c>
      <c r="M25" s="202">
        <v>15.4</v>
      </c>
      <c r="N25" s="202">
        <v>16.2</v>
      </c>
      <c r="O25" s="202">
        <v>15.3</v>
      </c>
      <c r="P25" s="202">
        <v>14.6</v>
      </c>
      <c r="Q25" s="202">
        <v>14.7</v>
      </c>
      <c r="R25" s="202">
        <v>14.5</v>
      </c>
      <c r="S25" s="202">
        <v>14.6</v>
      </c>
      <c r="T25" s="202">
        <v>14.3</v>
      </c>
      <c r="U25" s="202">
        <v>14.3</v>
      </c>
      <c r="V25" s="202">
        <v>14</v>
      </c>
      <c r="W25" s="202">
        <v>14</v>
      </c>
      <c r="X25" s="202">
        <v>14.3</v>
      </c>
      <c r="Y25" s="202">
        <v>14.4</v>
      </c>
      <c r="Z25" s="209">
        <f t="shared" si="0"/>
        <v>15.237499999999999</v>
      </c>
      <c r="AA25" s="150">
        <v>17.1</v>
      </c>
      <c r="AB25" s="151">
        <v>0.04097222222222222</v>
      </c>
      <c r="AC25" s="2">
        <v>23</v>
      </c>
      <c r="AD25" s="150">
        <v>13.8</v>
      </c>
      <c r="AE25" s="248">
        <v>0.9354166666666667</v>
      </c>
      <c r="AF25" s="1"/>
    </row>
    <row r="26" spans="1:32" ht="11.25" customHeight="1">
      <c r="A26" s="210">
        <v>24</v>
      </c>
      <c r="B26" s="202">
        <v>14.5</v>
      </c>
      <c r="C26" s="202">
        <v>14.6</v>
      </c>
      <c r="D26" s="202">
        <v>14.9</v>
      </c>
      <c r="E26" s="202">
        <v>15.3</v>
      </c>
      <c r="F26" s="202">
        <v>15.7</v>
      </c>
      <c r="G26" s="202">
        <v>15.9</v>
      </c>
      <c r="H26" s="202">
        <v>16.1</v>
      </c>
      <c r="I26" s="202">
        <v>16.5</v>
      </c>
      <c r="J26" s="202">
        <v>16.9</v>
      </c>
      <c r="K26" s="202">
        <v>16.9</v>
      </c>
      <c r="L26" s="202">
        <v>17.2</v>
      </c>
      <c r="M26" s="202">
        <v>17.9</v>
      </c>
      <c r="N26" s="202">
        <v>18.1</v>
      </c>
      <c r="O26" s="202">
        <v>18.2</v>
      </c>
      <c r="P26" s="202">
        <v>18.1</v>
      </c>
      <c r="Q26" s="202">
        <v>18.3</v>
      </c>
      <c r="R26" s="202">
        <v>18.3</v>
      </c>
      <c r="S26" s="202">
        <v>18.3</v>
      </c>
      <c r="T26" s="202">
        <v>18.6</v>
      </c>
      <c r="U26" s="202">
        <v>18.9</v>
      </c>
      <c r="V26" s="202">
        <v>19</v>
      </c>
      <c r="W26" s="202">
        <v>19</v>
      </c>
      <c r="X26" s="202">
        <v>19.2</v>
      </c>
      <c r="Y26" s="202">
        <v>18.8</v>
      </c>
      <c r="Z26" s="209">
        <f t="shared" si="0"/>
        <v>17.3</v>
      </c>
      <c r="AA26" s="150">
        <v>19.6</v>
      </c>
      <c r="AB26" s="151">
        <v>0.9798611111111111</v>
      </c>
      <c r="AC26" s="2">
        <v>24</v>
      </c>
      <c r="AD26" s="150">
        <v>14.3</v>
      </c>
      <c r="AE26" s="248">
        <v>0.020833333333333332</v>
      </c>
      <c r="AF26" s="1"/>
    </row>
    <row r="27" spans="1:32" ht="11.25" customHeight="1">
      <c r="A27" s="210">
        <v>25</v>
      </c>
      <c r="B27" s="202">
        <v>19.7</v>
      </c>
      <c r="C27" s="202">
        <v>19.5</v>
      </c>
      <c r="D27" s="202">
        <v>19.1</v>
      </c>
      <c r="E27" s="202">
        <v>18.5</v>
      </c>
      <c r="F27" s="202">
        <v>16.7</v>
      </c>
      <c r="G27" s="202">
        <v>16.4</v>
      </c>
      <c r="H27" s="202">
        <v>17</v>
      </c>
      <c r="I27" s="202">
        <v>17.7</v>
      </c>
      <c r="J27" s="202">
        <v>18.1</v>
      </c>
      <c r="K27" s="202">
        <v>19.2</v>
      </c>
      <c r="L27" s="202">
        <v>19.7</v>
      </c>
      <c r="M27" s="202">
        <v>20.8</v>
      </c>
      <c r="N27" s="202">
        <v>21.4</v>
      </c>
      <c r="O27" s="202">
        <v>20.9</v>
      </c>
      <c r="P27" s="202">
        <v>20</v>
      </c>
      <c r="Q27" s="202">
        <v>19.6</v>
      </c>
      <c r="R27" s="202">
        <v>19.9</v>
      </c>
      <c r="S27" s="202">
        <v>19.6</v>
      </c>
      <c r="T27" s="202">
        <v>19.1</v>
      </c>
      <c r="U27" s="202">
        <v>18.7</v>
      </c>
      <c r="V27" s="202">
        <v>18.1</v>
      </c>
      <c r="W27" s="202">
        <v>17.3</v>
      </c>
      <c r="X27" s="202">
        <v>17.6</v>
      </c>
      <c r="Y27" s="202">
        <v>16.3</v>
      </c>
      <c r="Z27" s="209">
        <f t="shared" si="0"/>
        <v>18.787500000000005</v>
      </c>
      <c r="AA27" s="150">
        <v>21.9</v>
      </c>
      <c r="AB27" s="151">
        <v>0.5631944444444444</v>
      </c>
      <c r="AC27" s="2">
        <v>25</v>
      </c>
      <c r="AD27" s="150">
        <v>16.2</v>
      </c>
      <c r="AE27" s="248">
        <v>0.2465277777777778</v>
      </c>
      <c r="AF27" s="1"/>
    </row>
    <row r="28" spans="1:32" ht="11.25" customHeight="1">
      <c r="A28" s="210">
        <v>26</v>
      </c>
      <c r="B28" s="202">
        <v>16.7</v>
      </c>
      <c r="C28" s="202">
        <v>15.7</v>
      </c>
      <c r="D28" s="202">
        <v>15.8</v>
      </c>
      <c r="E28" s="202">
        <v>14.4</v>
      </c>
      <c r="F28" s="202">
        <v>13.8</v>
      </c>
      <c r="G28" s="202">
        <v>13.7</v>
      </c>
      <c r="H28" s="202">
        <v>13.7</v>
      </c>
      <c r="I28" s="202">
        <v>13.2</v>
      </c>
      <c r="J28" s="202">
        <v>13.2</v>
      </c>
      <c r="K28" s="202">
        <v>13</v>
      </c>
      <c r="L28" s="202">
        <v>13.4</v>
      </c>
      <c r="M28" s="202">
        <v>14</v>
      </c>
      <c r="N28" s="202">
        <v>13.3</v>
      </c>
      <c r="O28" s="202">
        <v>12.6</v>
      </c>
      <c r="P28" s="202">
        <v>12.3</v>
      </c>
      <c r="Q28" s="202">
        <v>12.1</v>
      </c>
      <c r="R28" s="202">
        <v>11.7</v>
      </c>
      <c r="S28" s="202">
        <v>11.3</v>
      </c>
      <c r="T28" s="202">
        <v>10.9</v>
      </c>
      <c r="U28" s="202">
        <v>10.8</v>
      </c>
      <c r="V28" s="202">
        <v>10.8</v>
      </c>
      <c r="W28" s="202">
        <v>10.7</v>
      </c>
      <c r="X28" s="202">
        <v>10.7</v>
      </c>
      <c r="Y28" s="202">
        <v>10.7</v>
      </c>
      <c r="Z28" s="209">
        <f t="shared" si="0"/>
        <v>12.854166666666666</v>
      </c>
      <c r="AA28" s="150">
        <v>16.8</v>
      </c>
      <c r="AB28" s="151">
        <v>0.051388888888888894</v>
      </c>
      <c r="AC28" s="2">
        <v>26</v>
      </c>
      <c r="AD28" s="150">
        <v>10.5</v>
      </c>
      <c r="AE28" s="248">
        <v>0.9659722222222222</v>
      </c>
      <c r="AF28" s="1"/>
    </row>
    <row r="29" spans="1:32" ht="11.25" customHeight="1">
      <c r="A29" s="210">
        <v>27</v>
      </c>
      <c r="B29" s="202">
        <v>10.7</v>
      </c>
      <c r="C29" s="202">
        <v>10.7</v>
      </c>
      <c r="D29" s="202">
        <v>10.6</v>
      </c>
      <c r="E29" s="202">
        <v>10.3</v>
      </c>
      <c r="F29" s="202">
        <v>10.4</v>
      </c>
      <c r="G29" s="202">
        <v>10.5</v>
      </c>
      <c r="H29" s="202">
        <v>10.7</v>
      </c>
      <c r="I29" s="202">
        <v>11.1</v>
      </c>
      <c r="J29" s="202">
        <v>11</v>
      </c>
      <c r="K29" s="202">
        <v>11.5</v>
      </c>
      <c r="L29" s="202">
        <v>11.6</v>
      </c>
      <c r="M29" s="202">
        <v>13.2</v>
      </c>
      <c r="N29" s="202">
        <v>12.5</v>
      </c>
      <c r="O29" s="202">
        <v>11.9</v>
      </c>
      <c r="P29" s="202">
        <v>12.9</v>
      </c>
      <c r="Q29" s="202">
        <v>12.7</v>
      </c>
      <c r="R29" s="202">
        <v>12.8</v>
      </c>
      <c r="S29" s="202">
        <v>12.3</v>
      </c>
      <c r="T29" s="202">
        <v>11.6</v>
      </c>
      <c r="U29" s="202">
        <v>12</v>
      </c>
      <c r="V29" s="202">
        <v>12.3</v>
      </c>
      <c r="W29" s="202">
        <v>12.5</v>
      </c>
      <c r="X29" s="202">
        <v>12.7</v>
      </c>
      <c r="Y29" s="202">
        <v>12.5</v>
      </c>
      <c r="Z29" s="209">
        <f t="shared" si="0"/>
        <v>11.708333333333334</v>
      </c>
      <c r="AA29" s="150">
        <v>13.5</v>
      </c>
      <c r="AB29" s="151">
        <v>0.6048611111111112</v>
      </c>
      <c r="AC29" s="2">
        <v>27</v>
      </c>
      <c r="AD29" s="150">
        <v>10.2</v>
      </c>
      <c r="AE29" s="248">
        <v>0.18333333333333335</v>
      </c>
      <c r="AF29" s="1"/>
    </row>
    <row r="30" spans="1:32" ht="11.25" customHeight="1">
      <c r="A30" s="210">
        <v>28</v>
      </c>
      <c r="B30" s="202">
        <v>11.9</v>
      </c>
      <c r="C30" s="202">
        <v>11.5</v>
      </c>
      <c r="D30" s="202">
        <v>11.1</v>
      </c>
      <c r="E30" s="202">
        <v>10.9</v>
      </c>
      <c r="F30" s="202">
        <v>10.9</v>
      </c>
      <c r="G30" s="202">
        <v>12.9</v>
      </c>
      <c r="H30" s="202">
        <v>15.6</v>
      </c>
      <c r="I30" s="202">
        <v>15.6</v>
      </c>
      <c r="J30" s="202">
        <v>16.1</v>
      </c>
      <c r="K30" s="202">
        <v>16.2</v>
      </c>
      <c r="L30" s="202">
        <v>16.4</v>
      </c>
      <c r="M30" s="202">
        <v>16.2</v>
      </c>
      <c r="N30" s="202">
        <v>16.2</v>
      </c>
      <c r="O30" s="202">
        <v>16.7</v>
      </c>
      <c r="P30" s="202">
        <v>16.5</v>
      </c>
      <c r="Q30" s="202">
        <v>16</v>
      </c>
      <c r="R30" s="202">
        <v>15.5</v>
      </c>
      <c r="S30" s="202">
        <v>15</v>
      </c>
      <c r="T30" s="202">
        <v>13.5</v>
      </c>
      <c r="U30" s="202">
        <v>12.9</v>
      </c>
      <c r="V30" s="202">
        <v>12.6</v>
      </c>
      <c r="W30" s="202">
        <v>12.8</v>
      </c>
      <c r="X30" s="202">
        <v>12.6</v>
      </c>
      <c r="Y30" s="202">
        <v>12.4</v>
      </c>
      <c r="Z30" s="209">
        <f t="shared" si="0"/>
        <v>14.08333333333333</v>
      </c>
      <c r="AA30" s="150">
        <v>17.5</v>
      </c>
      <c r="AB30" s="151">
        <v>0.4527777777777778</v>
      </c>
      <c r="AC30" s="2">
        <v>28</v>
      </c>
      <c r="AD30" s="150">
        <v>10.7</v>
      </c>
      <c r="AE30" s="248">
        <v>0.1763888888888889</v>
      </c>
      <c r="AF30" s="1"/>
    </row>
    <row r="31" spans="1:32" ht="11.25" customHeight="1">
      <c r="A31" s="210">
        <v>29</v>
      </c>
      <c r="B31" s="202">
        <v>12.4</v>
      </c>
      <c r="C31" s="202">
        <v>12.5</v>
      </c>
      <c r="D31" s="202">
        <v>12.5</v>
      </c>
      <c r="E31" s="202">
        <v>12.5</v>
      </c>
      <c r="F31" s="202">
        <v>12.6</v>
      </c>
      <c r="G31" s="202">
        <v>12.8</v>
      </c>
      <c r="H31" s="202">
        <v>12.9</v>
      </c>
      <c r="I31" s="202">
        <v>13.2</v>
      </c>
      <c r="J31" s="202">
        <v>13.4</v>
      </c>
      <c r="K31" s="202">
        <v>13.6</v>
      </c>
      <c r="L31" s="202">
        <v>13.8</v>
      </c>
      <c r="M31" s="202">
        <v>13.3</v>
      </c>
      <c r="N31" s="202">
        <v>14</v>
      </c>
      <c r="O31" s="202">
        <v>13.7</v>
      </c>
      <c r="P31" s="202">
        <v>13</v>
      </c>
      <c r="Q31" s="202">
        <v>12.9</v>
      </c>
      <c r="R31" s="202">
        <v>12.5</v>
      </c>
      <c r="S31" s="202">
        <v>12.2</v>
      </c>
      <c r="T31" s="202">
        <v>11.8</v>
      </c>
      <c r="U31" s="202">
        <v>11.6</v>
      </c>
      <c r="V31" s="202">
        <v>11.4</v>
      </c>
      <c r="W31" s="202">
        <v>11.4</v>
      </c>
      <c r="X31" s="202">
        <v>11.3</v>
      </c>
      <c r="Y31" s="202">
        <v>10.8</v>
      </c>
      <c r="Z31" s="209">
        <f t="shared" si="0"/>
        <v>12.5875</v>
      </c>
      <c r="AA31" s="150">
        <v>14.3</v>
      </c>
      <c r="AB31" s="151">
        <v>0.5388888888888889</v>
      </c>
      <c r="AC31" s="2">
        <v>29</v>
      </c>
      <c r="AD31" s="150">
        <v>10.8</v>
      </c>
      <c r="AE31" s="248">
        <v>1</v>
      </c>
      <c r="AF31" s="1"/>
    </row>
    <row r="32" spans="1:32" ht="11.25" customHeight="1">
      <c r="A32" s="210">
        <v>30</v>
      </c>
      <c r="B32" s="202">
        <v>10.9</v>
      </c>
      <c r="C32" s="202">
        <v>10.7</v>
      </c>
      <c r="D32" s="202">
        <v>10.4</v>
      </c>
      <c r="E32" s="202">
        <v>10.7</v>
      </c>
      <c r="F32" s="202">
        <v>10.8</v>
      </c>
      <c r="G32" s="202">
        <v>11.1</v>
      </c>
      <c r="H32" s="202">
        <v>11.6</v>
      </c>
      <c r="I32" s="202">
        <v>12.3</v>
      </c>
      <c r="J32" s="202">
        <v>12.4</v>
      </c>
      <c r="K32" s="202">
        <v>13.3</v>
      </c>
      <c r="L32" s="202">
        <v>14.4</v>
      </c>
      <c r="M32" s="202">
        <v>14.5</v>
      </c>
      <c r="N32" s="202">
        <v>13.4</v>
      </c>
      <c r="O32" s="202">
        <v>14.2</v>
      </c>
      <c r="P32" s="202">
        <v>13.7</v>
      </c>
      <c r="Q32" s="202">
        <v>13.2</v>
      </c>
      <c r="R32" s="202">
        <v>12.9</v>
      </c>
      <c r="S32" s="202">
        <v>12.6</v>
      </c>
      <c r="T32" s="202">
        <v>12</v>
      </c>
      <c r="U32" s="202">
        <v>10.5</v>
      </c>
      <c r="V32" s="202">
        <v>9.8</v>
      </c>
      <c r="W32" s="202">
        <v>9.8</v>
      </c>
      <c r="X32" s="202">
        <v>9.9</v>
      </c>
      <c r="Y32" s="202">
        <v>9.3</v>
      </c>
      <c r="Z32" s="209">
        <f t="shared" si="0"/>
        <v>11.85</v>
      </c>
      <c r="AA32" s="150">
        <v>15.2</v>
      </c>
      <c r="AB32" s="151">
        <v>0.4763888888888889</v>
      </c>
      <c r="AC32" s="2">
        <v>30</v>
      </c>
      <c r="AD32" s="150">
        <v>9.2</v>
      </c>
      <c r="AE32" s="248">
        <v>0.9979166666666667</v>
      </c>
      <c r="AF32" s="1"/>
    </row>
    <row r="33" spans="1:32" ht="11.25" customHeight="1">
      <c r="A33" s="210">
        <v>31</v>
      </c>
      <c r="B33" s="202">
        <v>9.8</v>
      </c>
      <c r="C33" s="202">
        <v>8.9</v>
      </c>
      <c r="D33" s="202">
        <v>9.4</v>
      </c>
      <c r="E33" s="202">
        <v>9.8</v>
      </c>
      <c r="F33" s="202">
        <v>10.1</v>
      </c>
      <c r="G33" s="202">
        <v>12.8</v>
      </c>
      <c r="H33" s="202">
        <v>14.1</v>
      </c>
      <c r="I33" s="202">
        <v>14.6</v>
      </c>
      <c r="J33" s="202">
        <v>15.4</v>
      </c>
      <c r="K33" s="202">
        <v>15.8</v>
      </c>
      <c r="L33" s="202">
        <v>15.3</v>
      </c>
      <c r="M33" s="202">
        <v>14.9</v>
      </c>
      <c r="N33" s="202">
        <v>16.6</v>
      </c>
      <c r="O33" s="202">
        <v>16.8</v>
      </c>
      <c r="P33" s="202">
        <v>15.7</v>
      </c>
      <c r="Q33" s="202">
        <v>14.7</v>
      </c>
      <c r="R33" s="202">
        <v>14.2</v>
      </c>
      <c r="S33" s="202">
        <v>13.8</v>
      </c>
      <c r="T33" s="202">
        <v>13.1</v>
      </c>
      <c r="U33" s="202">
        <v>12.3</v>
      </c>
      <c r="V33" s="202">
        <v>12.2</v>
      </c>
      <c r="W33" s="202">
        <v>12.1</v>
      </c>
      <c r="X33" s="202">
        <v>12.1</v>
      </c>
      <c r="Y33" s="202">
        <v>12</v>
      </c>
      <c r="Z33" s="209">
        <f t="shared" si="0"/>
        <v>13.1875</v>
      </c>
      <c r="AA33" s="150">
        <v>17.2</v>
      </c>
      <c r="AB33" s="151">
        <v>0.5597222222222222</v>
      </c>
      <c r="AC33" s="2">
        <v>31</v>
      </c>
      <c r="AD33" s="150">
        <v>8.8</v>
      </c>
      <c r="AE33" s="248">
        <v>0.08263888888888889</v>
      </c>
      <c r="AF33" s="1"/>
    </row>
    <row r="34" spans="1:32" ht="15" customHeight="1">
      <c r="A34" s="211" t="s">
        <v>9</v>
      </c>
      <c r="B34" s="212">
        <f aca="true" t="shared" si="1" ref="B34:Q34">AVERAGE(B3:B33)</f>
        <v>13.696774193548384</v>
      </c>
      <c r="C34" s="212">
        <f t="shared" si="1"/>
        <v>13.477419354838707</v>
      </c>
      <c r="D34" s="212">
        <f t="shared" si="1"/>
        <v>13.377419354838711</v>
      </c>
      <c r="E34" s="212">
        <f t="shared" si="1"/>
        <v>13.24516129032258</v>
      </c>
      <c r="F34" s="212">
        <f t="shared" si="1"/>
        <v>12.858064516129032</v>
      </c>
      <c r="G34" s="212">
        <f t="shared" si="1"/>
        <v>13.874193548387096</v>
      </c>
      <c r="H34" s="212">
        <f t="shared" si="1"/>
        <v>15.261290322580647</v>
      </c>
      <c r="I34" s="212">
        <f t="shared" si="1"/>
        <v>15.954838709677421</v>
      </c>
      <c r="J34" s="212">
        <f t="shared" si="1"/>
        <v>16.780645161290323</v>
      </c>
      <c r="K34" s="212">
        <f t="shared" si="1"/>
        <v>17.093333333333337</v>
      </c>
      <c r="L34" s="212">
        <f t="shared" si="1"/>
        <v>17.05333333333333</v>
      </c>
      <c r="M34" s="212">
        <f t="shared" si="1"/>
        <v>17.129032258064512</v>
      </c>
      <c r="N34" s="212">
        <f t="shared" si="1"/>
        <v>17.6258064516129</v>
      </c>
      <c r="O34" s="212">
        <f t="shared" si="1"/>
        <v>17.732258064516127</v>
      </c>
      <c r="P34" s="212">
        <f t="shared" si="1"/>
        <v>17.554838709677423</v>
      </c>
      <c r="Q34" s="212">
        <f t="shared" si="1"/>
        <v>17.174193548387095</v>
      </c>
      <c r="R34" s="212">
        <f>AVERAGE(R3:R33)</f>
        <v>17.083870967741934</v>
      </c>
      <c r="S34" s="212">
        <f aca="true" t="shared" si="2" ref="S34:Y34">AVERAGE(S3:S33)</f>
        <v>16.622580645161293</v>
      </c>
      <c r="T34" s="212">
        <f t="shared" si="2"/>
        <v>15.7</v>
      </c>
      <c r="U34" s="212">
        <f t="shared" si="2"/>
        <v>15.193548387096772</v>
      </c>
      <c r="V34" s="212">
        <f t="shared" si="2"/>
        <v>14.951612903225806</v>
      </c>
      <c r="W34" s="212">
        <f t="shared" si="2"/>
        <v>14.535483870967743</v>
      </c>
      <c r="X34" s="212">
        <f t="shared" si="2"/>
        <v>14.30967741935484</v>
      </c>
      <c r="Y34" s="212">
        <f t="shared" si="2"/>
        <v>14.216129032258063</v>
      </c>
      <c r="Z34" s="212">
        <f>AVERAGE(B3:Y33)</f>
        <v>15.516711590296502</v>
      </c>
      <c r="AA34" s="213">
        <f>(AVERAGE(最高))</f>
        <v>19.370967741935484</v>
      </c>
      <c r="AB34" s="214"/>
      <c r="AC34" s="215"/>
      <c r="AD34" s="213">
        <f>(AVERAGE(最低))</f>
        <v>11.654838709677419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2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26.3</v>
      </c>
      <c r="C46" s="258">
        <v>4</v>
      </c>
      <c r="D46" s="253">
        <v>0.4361111111111111</v>
      </c>
      <c r="E46" s="192"/>
      <c r="F46" s="155"/>
      <c r="G46" s="156">
        <f>MIN(最低)</f>
        <v>6.5</v>
      </c>
      <c r="H46" s="258">
        <v>1</v>
      </c>
      <c r="I46" s="255">
        <v>0.18680555555555556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58"/>
      <c r="I47" s="253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2010</v>
      </c>
      <c r="AA1" s="1" t="s">
        <v>1</v>
      </c>
      <c r="AB1" s="221">
        <v>6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02">
        <v>11.5</v>
      </c>
      <c r="C3" s="202">
        <v>11.1</v>
      </c>
      <c r="D3" s="202">
        <v>10.2</v>
      </c>
      <c r="E3" s="202">
        <v>10</v>
      </c>
      <c r="F3" s="202">
        <v>9.9</v>
      </c>
      <c r="G3" s="202">
        <v>12.5</v>
      </c>
      <c r="H3" s="202">
        <v>13.5</v>
      </c>
      <c r="I3" s="202">
        <v>14.7</v>
      </c>
      <c r="J3" s="202">
        <v>15.2</v>
      </c>
      <c r="K3" s="202">
        <v>16</v>
      </c>
      <c r="L3" s="202">
        <v>16.1</v>
      </c>
      <c r="M3" s="202">
        <v>16.6</v>
      </c>
      <c r="N3" s="202">
        <v>16.3</v>
      </c>
      <c r="O3" s="202">
        <v>16.3</v>
      </c>
      <c r="P3" s="202">
        <v>16.2</v>
      </c>
      <c r="Q3" s="202">
        <v>16</v>
      </c>
      <c r="R3" s="202">
        <v>15.6</v>
      </c>
      <c r="S3" s="202">
        <v>14.9</v>
      </c>
      <c r="T3" s="202">
        <v>14.3</v>
      </c>
      <c r="U3" s="202">
        <v>12.5</v>
      </c>
      <c r="V3" s="202">
        <v>12.1</v>
      </c>
      <c r="W3" s="202">
        <v>11.8</v>
      </c>
      <c r="X3" s="202">
        <v>11.6</v>
      </c>
      <c r="Y3" s="202">
        <v>11.4</v>
      </c>
      <c r="Z3" s="209">
        <f aca="true" t="shared" si="0" ref="Z3:Z32">AVERAGE(B3:Y3)</f>
        <v>13.595833333333333</v>
      </c>
      <c r="AA3" s="251">
        <v>17</v>
      </c>
      <c r="AB3" s="250">
        <v>0.5361111111111111</v>
      </c>
      <c r="AC3" s="2">
        <v>1</v>
      </c>
      <c r="AD3" s="150">
        <v>9</v>
      </c>
      <c r="AE3" s="248">
        <v>0.15069444444444444</v>
      </c>
      <c r="AF3" s="1"/>
    </row>
    <row r="4" spans="1:32" ht="11.25" customHeight="1">
      <c r="A4" s="210">
        <v>2</v>
      </c>
      <c r="B4" s="202">
        <v>10.6</v>
      </c>
      <c r="C4" s="202">
        <v>10.8</v>
      </c>
      <c r="D4" s="202">
        <v>9.9</v>
      </c>
      <c r="E4" s="202">
        <v>9.8</v>
      </c>
      <c r="F4" s="202">
        <v>10.4</v>
      </c>
      <c r="G4" s="202">
        <v>13</v>
      </c>
      <c r="H4" s="202">
        <v>15.1</v>
      </c>
      <c r="I4" s="202">
        <v>16.1</v>
      </c>
      <c r="J4" s="202">
        <v>16.9</v>
      </c>
      <c r="K4" s="202">
        <v>17.1</v>
      </c>
      <c r="L4" s="202">
        <v>18.7</v>
      </c>
      <c r="M4" s="202">
        <v>17.4</v>
      </c>
      <c r="N4" s="202">
        <v>18.3</v>
      </c>
      <c r="O4" s="202">
        <v>17.8</v>
      </c>
      <c r="P4" s="202">
        <v>18.5</v>
      </c>
      <c r="Q4" s="202">
        <v>17.6</v>
      </c>
      <c r="R4" s="202">
        <v>17.4</v>
      </c>
      <c r="S4" s="203">
        <v>16.9</v>
      </c>
      <c r="T4" s="202">
        <v>15.4</v>
      </c>
      <c r="U4" s="202">
        <v>14.6</v>
      </c>
      <c r="V4" s="202">
        <v>14.1</v>
      </c>
      <c r="W4" s="202">
        <v>13.9</v>
      </c>
      <c r="X4" s="202">
        <v>13.9</v>
      </c>
      <c r="Y4" s="202">
        <v>13.6</v>
      </c>
      <c r="Z4" s="209">
        <f t="shared" si="0"/>
        <v>14.908333333333333</v>
      </c>
      <c r="AA4" s="251">
        <v>19</v>
      </c>
      <c r="AB4" s="250">
        <v>0.4625</v>
      </c>
      <c r="AC4" s="2">
        <v>2</v>
      </c>
      <c r="AD4" s="150">
        <v>9.2</v>
      </c>
      <c r="AE4" s="248">
        <v>0.18611111111111112</v>
      </c>
      <c r="AF4" s="1"/>
    </row>
    <row r="5" spans="1:32" ht="11.25" customHeight="1">
      <c r="A5" s="210">
        <v>3</v>
      </c>
      <c r="B5" s="202">
        <v>13.3</v>
      </c>
      <c r="C5" s="202">
        <v>11.9</v>
      </c>
      <c r="D5" s="202">
        <v>12.2</v>
      </c>
      <c r="E5" s="202">
        <v>12.2</v>
      </c>
      <c r="F5" s="202">
        <v>12.9</v>
      </c>
      <c r="G5" s="202">
        <v>15.1</v>
      </c>
      <c r="H5" s="202">
        <v>16.8</v>
      </c>
      <c r="I5" s="202">
        <v>18</v>
      </c>
      <c r="J5" s="202">
        <v>20.1</v>
      </c>
      <c r="K5" s="202">
        <v>21.1</v>
      </c>
      <c r="L5" s="202">
        <v>20.3</v>
      </c>
      <c r="M5" s="202">
        <v>21.4</v>
      </c>
      <c r="N5" s="202">
        <v>21.2</v>
      </c>
      <c r="O5" s="202">
        <v>20.7</v>
      </c>
      <c r="P5" s="202">
        <v>20</v>
      </c>
      <c r="Q5" s="202">
        <v>20.2</v>
      </c>
      <c r="R5" s="202">
        <v>19.5</v>
      </c>
      <c r="S5" s="202">
        <v>19.2</v>
      </c>
      <c r="T5" s="202">
        <v>18.6</v>
      </c>
      <c r="U5" s="202">
        <v>18.2</v>
      </c>
      <c r="V5" s="202">
        <v>18.4</v>
      </c>
      <c r="W5" s="202">
        <v>18.1</v>
      </c>
      <c r="X5" s="202">
        <v>17.7</v>
      </c>
      <c r="Y5" s="202">
        <v>17.4</v>
      </c>
      <c r="Z5" s="209">
        <f t="shared" si="0"/>
        <v>17.687499999999996</v>
      </c>
      <c r="AA5" s="251">
        <v>22</v>
      </c>
      <c r="AB5" s="250">
        <v>0.5069444444444444</v>
      </c>
      <c r="AC5" s="2">
        <v>3</v>
      </c>
      <c r="AD5" s="150">
        <v>11.7</v>
      </c>
      <c r="AE5" s="248">
        <v>0.1951388888888889</v>
      </c>
      <c r="AF5" s="1"/>
    </row>
    <row r="6" spans="1:32" ht="11.25" customHeight="1">
      <c r="A6" s="210">
        <v>4</v>
      </c>
      <c r="B6" s="202">
        <v>17.5</v>
      </c>
      <c r="C6" s="202">
        <v>17.3</v>
      </c>
      <c r="D6" s="202">
        <v>17</v>
      </c>
      <c r="E6" s="202">
        <v>17.1</v>
      </c>
      <c r="F6" s="202">
        <v>17.6</v>
      </c>
      <c r="G6" s="202">
        <v>18.4</v>
      </c>
      <c r="H6" s="202">
        <v>20</v>
      </c>
      <c r="I6" s="202">
        <v>21</v>
      </c>
      <c r="J6" s="202">
        <v>20.8</v>
      </c>
      <c r="K6" s="202">
        <v>21.5</v>
      </c>
      <c r="L6" s="202">
        <v>21.4</v>
      </c>
      <c r="M6" s="202">
        <v>21</v>
      </c>
      <c r="N6" s="202">
        <v>20.9</v>
      </c>
      <c r="O6" s="202">
        <v>19.8</v>
      </c>
      <c r="P6" s="202">
        <v>18.9</v>
      </c>
      <c r="Q6" s="202">
        <v>15.9</v>
      </c>
      <c r="R6" s="202">
        <v>16.4</v>
      </c>
      <c r="S6" s="202">
        <v>15.5</v>
      </c>
      <c r="T6" s="202">
        <v>15.6</v>
      </c>
      <c r="U6" s="202">
        <v>16.2</v>
      </c>
      <c r="V6" s="202">
        <v>15.6</v>
      </c>
      <c r="W6" s="202">
        <v>15.6</v>
      </c>
      <c r="X6" s="202">
        <v>16.2</v>
      </c>
      <c r="Y6" s="202">
        <v>16.8</v>
      </c>
      <c r="Z6" s="209">
        <f t="shared" si="0"/>
        <v>18.083333333333332</v>
      </c>
      <c r="AA6" s="251">
        <v>22.1</v>
      </c>
      <c r="AB6" s="250">
        <v>0.48541666666666666</v>
      </c>
      <c r="AC6" s="2">
        <v>4</v>
      </c>
      <c r="AD6" s="150">
        <v>15.3</v>
      </c>
      <c r="AE6" s="248">
        <v>0.7604166666666666</v>
      </c>
      <c r="AF6" s="1"/>
    </row>
    <row r="7" spans="1:32" ht="11.25" customHeight="1">
      <c r="A7" s="210">
        <v>5</v>
      </c>
      <c r="B7" s="202">
        <v>17</v>
      </c>
      <c r="C7" s="202">
        <v>17.1</v>
      </c>
      <c r="D7" s="202">
        <v>16.7</v>
      </c>
      <c r="E7" s="202">
        <v>15.7</v>
      </c>
      <c r="F7" s="202">
        <v>15.7</v>
      </c>
      <c r="G7" s="202">
        <v>15.9</v>
      </c>
      <c r="H7" s="202">
        <v>16.4</v>
      </c>
      <c r="I7" s="202">
        <v>15.9</v>
      </c>
      <c r="J7" s="202">
        <v>16.2</v>
      </c>
      <c r="K7" s="202">
        <v>15</v>
      </c>
      <c r="L7" s="202">
        <v>16</v>
      </c>
      <c r="M7" s="202">
        <v>17.9</v>
      </c>
      <c r="N7" s="202">
        <v>18.7</v>
      </c>
      <c r="O7" s="202">
        <v>15.5</v>
      </c>
      <c r="P7" s="202">
        <v>16</v>
      </c>
      <c r="Q7" s="202">
        <v>17.2</v>
      </c>
      <c r="R7" s="202">
        <v>16.6</v>
      </c>
      <c r="S7" s="202">
        <v>16.2</v>
      </c>
      <c r="T7" s="202">
        <v>15.2</v>
      </c>
      <c r="U7" s="202">
        <v>14.5</v>
      </c>
      <c r="V7" s="202">
        <v>13.4</v>
      </c>
      <c r="W7" s="202">
        <v>12.7</v>
      </c>
      <c r="X7" s="202">
        <v>12.9</v>
      </c>
      <c r="Y7" s="202">
        <v>13</v>
      </c>
      <c r="Z7" s="209">
        <f t="shared" si="0"/>
        <v>15.724999999999996</v>
      </c>
      <c r="AA7" s="251">
        <v>19.2</v>
      </c>
      <c r="AB7" s="250">
        <v>0.5458333333333333</v>
      </c>
      <c r="AC7" s="2">
        <v>5</v>
      </c>
      <c r="AD7" s="150">
        <v>12.6</v>
      </c>
      <c r="AE7" s="248">
        <v>0.9770833333333333</v>
      </c>
      <c r="AF7" s="1"/>
    </row>
    <row r="8" spans="1:32" ht="11.25" customHeight="1">
      <c r="A8" s="210">
        <v>6</v>
      </c>
      <c r="B8" s="202">
        <v>12.7</v>
      </c>
      <c r="C8" s="202">
        <v>12.2</v>
      </c>
      <c r="D8" s="202">
        <v>12.4</v>
      </c>
      <c r="E8" s="202">
        <v>12.4</v>
      </c>
      <c r="F8" s="202">
        <v>13</v>
      </c>
      <c r="G8" s="202">
        <v>15.4</v>
      </c>
      <c r="H8" s="202">
        <v>17.2</v>
      </c>
      <c r="I8" s="202">
        <v>17.8</v>
      </c>
      <c r="J8" s="202">
        <v>18.7</v>
      </c>
      <c r="K8" s="202">
        <v>19.4</v>
      </c>
      <c r="L8" s="202">
        <v>18.6</v>
      </c>
      <c r="M8" s="202">
        <v>18.8</v>
      </c>
      <c r="N8" s="202">
        <v>18.1</v>
      </c>
      <c r="O8" s="202">
        <v>18.7</v>
      </c>
      <c r="P8" s="202">
        <v>18.6</v>
      </c>
      <c r="Q8" s="202">
        <v>17.7</v>
      </c>
      <c r="R8" s="202">
        <v>18</v>
      </c>
      <c r="S8" s="202">
        <v>17.8</v>
      </c>
      <c r="T8" s="202">
        <v>16.7</v>
      </c>
      <c r="U8" s="202">
        <v>15.5</v>
      </c>
      <c r="V8" s="202">
        <v>15.2</v>
      </c>
      <c r="W8" s="202">
        <v>15.2</v>
      </c>
      <c r="X8" s="202">
        <v>15.2</v>
      </c>
      <c r="Y8" s="202">
        <v>16.3</v>
      </c>
      <c r="Z8" s="209">
        <f t="shared" si="0"/>
        <v>16.316666666666666</v>
      </c>
      <c r="AA8" s="251">
        <v>19.7</v>
      </c>
      <c r="AB8" s="250">
        <v>0.5319444444444444</v>
      </c>
      <c r="AC8" s="2">
        <v>6</v>
      </c>
      <c r="AD8" s="150">
        <v>12.1</v>
      </c>
      <c r="AE8" s="248">
        <v>0.15763888888888888</v>
      </c>
      <c r="AF8" s="1"/>
    </row>
    <row r="9" spans="1:32" ht="11.25" customHeight="1">
      <c r="A9" s="210">
        <v>7</v>
      </c>
      <c r="B9" s="202">
        <v>16.8</v>
      </c>
      <c r="C9" s="202">
        <v>15.6</v>
      </c>
      <c r="D9" s="202">
        <v>14.2</v>
      </c>
      <c r="E9" s="202">
        <v>14.6</v>
      </c>
      <c r="F9" s="202">
        <v>15.8</v>
      </c>
      <c r="G9" s="202">
        <v>18.8</v>
      </c>
      <c r="H9" s="202">
        <v>19.8</v>
      </c>
      <c r="I9" s="202">
        <v>20.3</v>
      </c>
      <c r="J9" s="202">
        <v>21.1</v>
      </c>
      <c r="K9" s="202">
        <v>22.1</v>
      </c>
      <c r="L9" s="202">
        <v>23.6</v>
      </c>
      <c r="M9" s="202">
        <v>23.6</v>
      </c>
      <c r="N9" s="202">
        <v>23.7</v>
      </c>
      <c r="O9" s="202">
        <v>21.8</v>
      </c>
      <c r="P9" s="202">
        <v>21.7</v>
      </c>
      <c r="Q9" s="202">
        <v>21.9</v>
      </c>
      <c r="R9" s="202">
        <v>21.3</v>
      </c>
      <c r="S9" s="202">
        <v>21</v>
      </c>
      <c r="T9" s="202">
        <v>20.3</v>
      </c>
      <c r="U9" s="202">
        <v>18.7</v>
      </c>
      <c r="V9" s="202">
        <v>18.6</v>
      </c>
      <c r="W9" s="202">
        <v>18.1</v>
      </c>
      <c r="X9" s="202">
        <v>17.8</v>
      </c>
      <c r="Y9" s="202">
        <v>17.6</v>
      </c>
      <c r="Z9" s="209">
        <f t="shared" si="0"/>
        <v>19.533333333333335</v>
      </c>
      <c r="AA9" s="251">
        <v>24.2</v>
      </c>
      <c r="AB9" s="250">
        <v>0.5305555555555556</v>
      </c>
      <c r="AC9" s="2">
        <v>7</v>
      </c>
      <c r="AD9" s="150">
        <v>14.2</v>
      </c>
      <c r="AE9" s="248">
        <v>0.13125</v>
      </c>
      <c r="AF9" s="1"/>
    </row>
    <row r="10" spans="1:32" ht="11.25" customHeight="1">
      <c r="A10" s="210">
        <v>8</v>
      </c>
      <c r="B10" s="202">
        <v>16.8</v>
      </c>
      <c r="C10" s="202">
        <v>16.7</v>
      </c>
      <c r="D10" s="202">
        <v>16.5</v>
      </c>
      <c r="E10" s="202">
        <v>17.4</v>
      </c>
      <c r="F10" s="202">
        <v>16.9</v>
      </c>
      <c r="G10" s="202">
        <v>17.4</v>
      </c>
      <c r="H10" s="202">
        <v>17.3</v>
      </c>
      <c r="I10" s="202">
        <v>19.2</v>
      </c>
      <c r="J10" s="202">
        <v>18.8</v>
      </c>
      <c r="K10" s="202">
        <v>19.7</v>
      </c>
      <c r="L10" s="202">
        <v>18.2</v>
      </c>
      <c r="M10" s="202">
        <v>18</v>
      </c>
      <c r="N10" s="202">
        <v>18.1</v>
      </c>
      <c r="O10" s="202">
        <v>18.7</v>
      </c>
      <c r="P10" s="202">
        <v>18.5</v>
      </c>
      <c r="Q10" s="202">
        <v>18.5</v>
      </c>
      <c r="R10" s="202">
        <v>19.4</v>
      </c>
      <c r="S10" s="202">
        <v>17.2</v>
      </c>
      <c r="T10" s="202">
        <v>17.5</v>
      </c>
      <c r="U10" s="202">
        <v>17.5</v>
      </c>
      <c r="V10" s="202">
        <v>16.6</v>
      </c>
      <c r="W10" s="202">
        <v>16.2</v>
      </c>
      <c r="X10" s="202">
        <v>16.4</v>
      </c>
      <c r="Y10" s="202">
        <v>16.4</v>
      </c>
      <c r="Z10" s="209">
        <f t="shared" si="0"/>
        <v>17.662499999999998</v>
      </c>
      <c r="AA10" s="251">
        <v>20.1</v>
      </c>
      <c r="AB10" s="250">
        <v>0.3444444444444445</v>
      </c>
      <c r="AC10" s="2">
        <v>8</v>
      </c>
      <c r="AD10" s="150">
        <v>15.8</v>
      </c>
      <c r="AE10" s="248">
        <v>0.9291666666666667</v>
      </c>
      <c r="AF10" s="1"/>
    </row>
    <row r="11" spans="1:32" ht="11.25" customHeight="1">
      <c r="A11" s="210">
        <v>9</v>
      </c>
      <c r="B11" s="202">
        <v>15.7</v>
      </c>
      <c r="C11" s="202">
        <v>15.7</v>
      </c>
      <c r="D11" s="202">
        <v>16.5</v>
      </c>
      <c r="E11" s="202">
        <v>16.6</v>
      </c>
      <c r="F11" s="202">
        <v>17.2</v>
      </c>
      <c r="G11" s="202">
        <v>18.2</v>
      </c>
      <c r="H11" s="202">
        <v>18.9</v>
      </c>
      <c r="I11" s="202">
        <v>20</v>
      </c>
      <c r="J11" s="202">
        <v>18.9</v>
      </c>
      <c r="K11" s="202">
        <v>19.1</v>
      </c>
      <c r="L11" s="202">
        <v>18.6</v>
      </c>
      <c r="M11" s="202">
        <v>19.4</v>
      </c>
      <c r="N11" s="202">
        <v>18.8</v>
      </c>
      <c r="O11" s="202">
        <v>19.5</v>
      </c>
      <c r="P11" s="202">
        <v>18.8</v>
      </c>
      <c r="Q11" s="202">
        <v>20.3</v>
      </c>
      <c r="R11" s="202">
        <v>19.4</v>
      </c>
      <c r="S11" s="202">
        <v>19.3</v>
      </c>
      <c r="T11" s="202">
        <v>18.7</v>
      </c>
      <c r="U11" s="202">
        <v>18.3</v>
      </c>
      <c r="V11" s="202">
        <v>17.7</v>
      </c>
      <c r="W11" s="202">
        <v>17.3</v>
      </c>
      <c r="X11" s="202">
        <v>16.8</v>
      </c>
      <c r="Y11" s="202">
        <v>16</v>
      </c>
      <c r="Z11" s="209">
        <f t="shared" si="0"/>
        <v>18.15416666666667</v>
      </c>
      <c r="AA11" s="251">
        <v>20.4</v>
      </c>
      <c r="AB11" s="250">
        <v>0.6701388888888888</v>
      </c>
      <c r="AC11" s="2">
        <v>9</v>
      </c>
      <c r="AD11" s="150">
        <v>15.2</v>
      </c>
      <c r="AE11" s="248">
        <v>0.10069444444444443</v>
      </c>
      <c r="AF11" s="1"/>
    </row>
    <row r="12" spans="1:32" ht="11.25" customHeight="1">
      <c r="A12" s="218">
        <v>10</v>
      </c>
      <c r="B12" s="204">
        <v>16.7</v>
      </c>
      <c r="C12" s="204">
        <v>15.9</v>
      </c>
      <c r="D12" s="204">
        <v>15.4</v>
      </c>
      <c r="E12" s="204">
        <v>15.2</v>
      </c>
      <c r="F12" s="204">
        <v>16</v>
      </c>
      <c r="G12" s="204">
        <v>18.5</v>
      </c>
      <c r="H12" s="204">
        <v>20</v>
      </c>
      <c r="I12" s="204">
        <v>20.7</v>
      </c>
      <c r="J12" s="204">
        <v>20.9</v>
      </c>
      <c r="K12" s="204">
        <v>21.3</v>
      </c>
      <c r="L12" s="204">
        <v>20.6</v>
      </c>
      <c r="M12" s="204">
        <v>22.1</v>
      </c>
      <c r="N12" s="204">
        <v>21.1</v>
      </c>
      <c r="O12" s="204">
        <v>21.2</v>
      </c>
      <c r="P12" s="204">
        <v>20.4</v>
      </c>
      <c r="Q12" s="204">
        <v>19.6</v>
      </c>
      <c r="R12" s="204">
        <v>19.1</v>
      </c>
      <c r="S12" s="204">
        <v>18.9</v>
      </c>
      <c r="T12" s="204">
        <v>18.5</v>
      </c>
      <c r="U12" s="204">
        <v>18.4</v>
      </c>
      <c r="V12" s="204">
        <v>18.1</v>
      </c>
      <c r="W12" s="204">
        <v>18.2</v>
      </c>
      <c r="X12" s="204">
        <v>18.2</v>
      </c>
      <c r="Y12" s="204">
        <v>18</v>
      </c>
      <c r="Z12" s="219">
        <f t="shared" si="0"/>
        <v>18.875</v>
      </c>
      <c r="AA12" s="251">
        <v>22.5</v>
      </c>
      <c r="AB12" s="250">
        <v>0.5013888888888889</v>
      </c>
      <c r="AC12" s="206">
        <v>10</v>
      </c>
      <c r="AD12" s="156">
        <v>14.8</v>
      </c>
      <c r="AE12" s="249">
        <v>0.17569444444444446</v>
      </c>
      <c r="AF12" s="1"/>
    </row>
    <row r="13" spans="1:32" ht="11.25" customHeight="1">
      <c r="A13" s="210">
        <v>11</v>
      </c>
      <c r="B13" s="202">
        <v>17.9</v>
      </c>
      <c r="C13" s="202">
        <v>17.9</v>
      </c>
      <c r="D13" s="202">
        <v>17.3</v>
      </c>
      <c r="E13" s="202">
        <v>16.6</v>
      </c>
      <c r="F13" s="202">
        <v>16.8</v>
      </c>
      <c r="G13" s="202">
        <v>18.5</v>
      </c>
      <c r="H13" s="202">
        <v>18.8</v>
      </c>
      <c r="I13" s="202">
        <v>19.1</v>
      </c>
      <c r="J13" s="202">
        <v>18.6</v>
      </c>
      <c r="K13" s="202">
        <v>18.9</v>
      </c>
      <c r="L13" s="202">
        <v>19.3</v>
      </c>
      <c r="M13" s="202">
        <v>20.3</v>
      </c>
      <c r="N13" s="202">
        <v>21.2</v>
      </c>
      <c r="O13" s="202">
        <v>20.5</v>
      </c>
      <c r="P13" s="202">
        <v>20.7</v>
      </c>
      <c r="Q13" s="202">
        <v>20.1</v>
      </c>
      <c r="R13" s="202">
        <v>19.7</v>
      </c>
      <c r="S13" s="202">
        <v>19.4</v>
      </c>
      <c r="T13" s="202">
        <v>19.1</v>
      </c>
      <c r="U13" s="202">
        <v>17.7</v>
      </c>
      <c r="V13" s="202">
        <v>17.2</v>
      </c>
      <c r="W13" s="202">
        <v>17</v>
      </c>
      <c r="X13" s="202">
        <v>17.3</v>
      </c>
      <c r="Y13" s="202">
        <v>17.5</v>
      </c>
      <c r="Z13" s="209">
        <f t="shared" si="0"/>
        <v>18.641666666666666</v>
      </c>
      <c r="AA13" s="251">
        <v>21.5</v>
      </c>
      <c r="AB13" s="250">
        <v>0.5520833333333334</v>
      </c>
      <c r="AC13" s="2">
        <v>11</v>
      </c>
      <c r="AD13" s="150">
        <v>16.3</v>
      </c>
      <c r="AE13" s="248">
        <v>0.175</v>
      </c>
      <c r="AF13" s="1"/>
    </row>
    <row r="14" spans="1:32" ht="11.25" customHeight="1">
      <c r="A14" s="210">
        <v>12</v>
      </c>
      <c r="B14" s="202">
        <v>16.6</v>
      </c>
      <c r="C14" s="202">
        <v>17.7</v>
      </c>
      <c r="D14" s="202">
        <v>17.9</v>
      </c>
      <c r="E14" s="202">
        <v>17.9</v>
      </c>
      <c r="F14" s="202">
        <v>17.2</v>
      </c>
      <c r="G14" s="202">
        <v>19.5</v>
      </c>
      <c r="H14" s="202">
        <v>21</v>
      </c>
      <c r="I14" s="202">
        <v>21.9</v>
      </c>
      <c r="J14" s="202">
        <v>22.8</v>
      </c>
      <c r="K14" s="202">
        <v>22.8</v>
      </c>
      <c r="L14" s="202">
        <v>23.1</v>
      </c>
      <c r="M14" s="202">
        <v>24.4</v>
      </c>
      <c r="N14" s="202">
        <v>23.9</v>
      </c>
      <c r="O14" s="202">
        <v>25.1</v>
      </c>
      <c r="P14" s="202">
        <v>24.1</v>
      </c>
      <c r="Q14" s="202">
        <v>24.5</v>
      </c>
      <c r="R14" s="202">
        <v>24.3</v>
      </c>
      <c r="S14" s="202">
        <v>24.1</v>
      </c>
      <c r="T14" s="202">
        <v>23.1</v>
      </c>
      <c r="U14" s="202">
        <v>22</v>
      </c>
      <c r="V14" s="202">
        <v>21.6</v>
      </c>
      <c r="W14" s="202">
        <v>22.4</v>
      </c>
      <c r="X14" s="202">
        <v>21.5</v>
      </c>
      <c r="Y14" s="202">
        <v>20.7</v>
      </c>
      <c r="Z14" s="209">
        <f t="shared" si="0"/>
        <v>21.670833333333338</v>
      </c>
      <c r="AA14" s="251">
        <v>25.5</v>
      </c>
      <c r="AB14" s="250">
        <v>0.5868055555555556</v>
      </c>
      <c r="AC14" s="2">
        <v>12</v>
      </c>
      <c r="AD14" s="150">
        <v>16.6</v>
      </c>
      <c r="AE14" s="248">
        <v>0.044444444444444446</v>
      </c>
      <c r="AF14" s="1"/>
    </row>
    <row r="15" spans="1:32" ht="11.25" customHeight="1">
      <c r="A15" s="210">
        <v>13</v>
      </c>
      <c r="B15" s="202">
        <v>19.9</v>
      </c>
      <c r="C15" s="202">
        <v>20.2</v>
      </c>
      <c r="D15" s="202">
        <v>18.9</v>
      </c>
      <c r="E15" s="202">
        <v>19.3</v>
      </c>
      <c r="F15" s="202">
        <v>20.1</v>
      </c>
      <c r="G15" s="202">
        <v>20.4</v>
      </c>
      <c r="H15" s="202">
        <v>21.4</v>
      </c>
      <c r="I15" s="202">
        <v>22</v>
      </c>
      <c r="J15" s="202">
        <v>22.7</v>
      </c>
      <c r="K15" s="202">
        <v>24.2</v>
      </c>
      <c r="L15" s="202">
        <v>25.1</v>
      </c>
      <c r="M15" s="202">
        <v>25.7</v>
      </c>
      <c r="N15" s="202">
        <v>23</v>
      </c>
      <c r="O15" s="202">
        <v>24.1</v>
      </c>
      <c r="P15" s="202">
        <v>22.1</v>
      </c>
      <c r="Q15" s="202">
        <v>22</v>
      </c>
      <c r="R15" s="202">
        <v>21.9</v>
      </c>
      <c r="S15" s="202">
        <v>22</v>
      </c>
      <c r="T15" s="202">
        <v>21.7</v>
      </c>
      <c r="U15" s="202">
        <v>22.1</v>
      </c>
      <c r="V15" s="202">
        <v>21.1</v>
      </c>
      <c r="W15" s="202">
        <v>21.1</v>
      </c>
      <c r="X15" s="202">
        <v>20.9</v>
      </c>
      <c r="Y15" s="202">
        <v>20.7</v>
      </c>
      <c r="Z15" s="209">
        <f t="shared" si="0"/>
        <v>21.775000000000002</v>
      </c>
      <c r="AA15" s="251">
        <v>26.4</v>
      </c>
      <c r="AB15" s="250">
        <v>0.49722222222222223</v>
      </c>
      <c r="AC15" s="2">
        <v>13</v>
      </c>
      <c r="AD15" s="150">
        <v>18.8</v>
      </c>
      <c r="AE15" s="248">
        <v>0.12916666666666668</v>
      </c>
      <c r="AF15" s="1"/>
    </row>
    <row r="16" spans="1:32" ht="11.25" customHeight="1">
      <c r="A16" s="210">
        <v>14</v>
      </c>
      <c r="B16" s="202">
        <v>20.5</v>
      </c>
      <c r="C16" s="202">
        <v>20.1</v>
      </c>
      <c r="D16" s="202">
        <v>19.9</v>
      </c>
      <c r="E16" s="202">
        <v>19.6</v>
      </c>
      <c r="F16" s="202">
        <v>19.3</v>
      </c>
      <c r="G16" s="202">
        <v>19.5</v>
      </c>
      <c r="H16" s="202">
        <v>19.7</v>
      </c>
      <c r="I16" s="202">
        <v>18.4</v>
      </c>
      <c r="J16" s="202">
        <v>17.3</v>
      </c>
      <c r="K16" s="202">
        <v>16.5</v>
      </c>
      <c r="L16" s="202">
        <v>16.4</v>
      </c>
      <c r="M16" s="202">
        <v>16.4</v>
      </c>
      <c r="N16" s="202">
        <v>16.5</v>
      </c>
      <c r="O16" s="202">
        <v>16.5</v>
      </c>
      <c r="P16" s="202">
        <v>16.6</v>
      </c>
      <c r="Q16" s="202">
        <v>16.7</v>
      </c>
      <c r="R16" s="202">
        <v>16.7</v>
      </c>
      <c r="S16" s="202">
        <v>16.6</v>
      </c>
      <c r="T16" s="202">
        <v>16.6</v>
      </c>
      <c r="U16" s="202">
        <v>16.7</v>
      </c>
      <c r="V16" s="202">
        <v>17.2</v>
      </c>
      <c r="W16" s="202">
        <v>17.6</v>
      </c>
      <c r="X16" s="202">
        <v>17.7</v>
      </c>
      <c r="Y16" s="202">
        <v>17.9</v>
      </c>
      <c r="Z16" s="209">
        <f t="shared" si="0"/>
        <v>17.7875</v>
      </c>
      <c r="AA16" s="251">
        <v>20.7</v>
      </c>
      <c r="AB16" s="250">
        <v>0.02013888888888889</v>
      </c>
      <c r="AC16" s="2">
        <v>14</v>
      </c>
      <c r="AD16" s="150">
        <v>16</v>
      </c>
      <c r="AE16" s="248">
        <v>0.44930555555555557</v>
      </c>
      <c r="AF16" s="1"/>
    </row>
    <row r="17" spans="1:32" ht="11.25" customHeight="1">
      <c r="A17" s="210">
        <v>15</v>
      </c>
      <c r="B17" s="202">
        <v>18.2</v>
      </c>
      <c r="C17" s="202">
        <v>18.5</v>
      </c>
      <c r="D17" s="202">
        <v>18.6</v>
      </c>
      <c r="E17" s="202">
        <v>18.8</v>
      </c>
      <c r="F17" s="202">
        <v>18.7</v>
      </c>
      <c r="G17" s="202">
        <v>18.4</v>
      </c>
      <c r="H17" s="202">
        <v>17.7</v>
      </c>
      <c r="I17" s="202">
        <v>19.3</v>
      </c>
      <c r="J17" s="202">
        <v>22.5</v>
      </c>
      <c r="K17" s="202">
        <v>21.7</v>
      </c>
      <c r="L17" s="202">
        <v>21.8</v>
      </c>
      <c r="M17" s="202">
        <v>22</v>
      </c>
      <c r="N17" s="202">
        <v>21.6</v>
      </c>
      <c r="O17" s="202">
        <v>21.5</v>
      </c>
      <c r="P17" s="202">
        <v>21</v>
      </c>
      <c r="Q17" s="202">
        <v>20.5</v>
      </c>
      <c r="R17" s="202">
        <v>20.6</v>
      </c>
      <c r="S17" s="202">
        <v>20</v>
      </c>
      <c r="T17" s="202">
        <v>19.4</v>
      </c>
      <c r="U17" s="202">
        <v>19.4</v>
      </c>
      <c r="V17" s="202">
        <v>19.7</v>
      </c>
      <c r="W17" s="202">
        <v>19.5</v>
      </c>
      <c r="X17" s="202">
        <v>19.5</v>
      </c>
      <c r="Y17" s="202">
        <v>19.4</v>
      </c>
      <c r="Z17" s="209">
        <f t="shared" si="0"/>
        <v>19.929166666666664</v>
      </c>
      <c r="AA17" s="251">
        <v>22.8</v>
      </c>
      <c r="AB17" s="250">
        <v>0.5590277777777778</v>
      </c>
      <c r="AC17" s="2">
        <v>15</v>
      </c>
      <c r="AD17" s="150">
        <v>17.6</v>
      </c>
      <c r="AE17" s="248">
        <v>0.3034722222222222</v>
      </c>
      <c r="AF17" s="1"/>
    </row>
    <row r="18" spans="1:32" ht="11.25" customHeight="1">
      <c r="A18" s="210">
        <v>16</v>
      </c>
      <c r="B18" s="202">
        <v>19.5</v>
      </c>
      <c r="C18" s="202">
        <v>19.4</v>
      </c>
      <c r="D18" s="202">
        <v>19.3</v>
      </c>
      <c r="E18" s="202">
        <v>19.2</v>
      </c>
      <c r="F18" s="202">
        <v>19</v>
      </c>
      <c r="G18" s="202">
        <v>19.2</v>
      </c>
      <c r="H18" s="202">
        <v>19.5</v>
      </c>
      <c r="I18" s="202">
        <v>19.8</v>
      </c>
      <c r="J18" s="202">
        <v>19.6</v>
      </c>
      <c r="K18" s="202">
        <v>21.5</v>
      </c>
      <c r="L18" s="202">
        <v>20.7</v>
      </c>
      <c r="M18" s="202">
        <v>21.5</v>
      </c>
      <c r="N18" s="202">
        <v>24.8</v>
      </c>
      <c r="O18" s="202">
        <v>26.9</v>
      </c>
      <c r="P18" s="202">
        <v>24.9</v>
      </c>
      <c r="Q18" s="202">
        <v>23.5</v>
      </c>
      <c r="R18" s="202">
        <v>21.2</v>
      </c>
      <c r="S18" s="202">
        <v>20.3</v>
      </c>
      <c r="T18" s="202">
        <v>20.1</v>
      </c>
      <c r="U18" s="202">
        <v>19.6</v>
      </c>
      <c r="V18" s="202">
        <v>20.6</v>
      </c>
      <c r="W18" s="202">
        <v>19.4</v>
      </c>
      <c r="X18" s="202">
        <v>18.8</v>
      </c>
      <c r="Y18" s="202">
        <v>19.1</v>
      </c>
      <c r="Z18" s="209">
        <f t="shared" si="0"/>
        <v>20.725</v>
      </c>
      <c r="AA18" s="251">
        <v>27.8</v>
      </c>
      <c r="AB18" s="250">
        <v>0.6090277777777778</v>
      </c>
      <c r="AC18" s="2">
        <v>16</v>
      </c>
      <c r="AD18" s="150">
        <v>18.8</v>
      </c>
      <c r="AE18" s="248">
        <v>0.9597222222222223</v>
      </c>
      <c r="AF18" s="1"/>
    </row>
    <row r="19" spans="1:32" ht="11.25" customHeight="1">
      <c r="A19" s="210">
        <v>17</v>
      </c>
      <c r="B19" s="202">
        <v>19</v>
      </c>
      <c r="C19" s="202">
        <v>18.7</v>
      </c>
      <c r="D19" s="202">
        <v>18.6</v>
      </c>
      <c r="E19" s="202">
        <v>18.6</v>
      </c>
      <c r="F19" s="202">
        <v>19.1</v>
      </c>
      <c r="G19" s="202">
        <v>20.4</v>
      </c>
      <c r="H19" s="202">
        <v>23.4</v>
      </c>
      <c r="I19" s="202">
        <v>24</v>
      </c>
      <c r="J19" s="202">
        <v>25.3</v>
      </c>
      <c r="K19" s="202">
        <v>26.6</v>
      </c>
      <c r="L19" s="202">
        <v>27.2</v>
      </c>
      <c r="M19" s="202">
        <v>27</v>
      </c>
      <c r="N19" s="202">
        <v>26.8</v>
      </c>
      <c r="O19" s="202">
        <v>26.7</v>
      </c>
      <c r="P19" s="202">
        <v>26.4</v>
      </c>
      <c r="Q19" s="202">
        <v>25.7</v>
      </c>
      <c r="R19" s="202">
        <v>25</v>
      </c>
      <c r="S19" s="202">
        <v>24.6</v>
      </c>
      <c r="T19" s="202">
        <v>22.4</v>
      </c>
      <c r="U19" s="202">
        <v>21.8</v>
      </c>
      <c r="V19" s="202">
        <v>21.2</v>
      </c>
      <c r="W19" s="202">
        <v>20.9</v>
      </c>
      <c r="X19" s="202">
        <v>21</v>
      </c>
      <c r="Y19" s="202">
        <v>21.5</v>
      </c>
      <c r="Z19" s="209">
        <f t="shared" si="0"/>
        <v>22.995833333333326</v>
      </c>
      <c r="AA19" s="251">
        <v>27.7</v>
      </c>
      <c r="AB19" s="250">
        <v>0.5131944444444444</v>
      </c>
      <c r="AC19" s="2">
        <v>17</v>
      </c>
      <c r="AD19" s="150">
        <v>18.2</v>
      </c>
      <c r="AE19" s="248">
        <v>0.1840277777777778</v>
      </c>
      <c r="AF19" s="1"/>
    </row>
    <row r="20" spans="1:32" ht="11.25" customHeight="1">
      <c r="A20" s="210">
        <v>18</v>
      </c>
      <c r="B20" s="202">
        <v>20.4</v>
      </c>
      <c r="C20" s="202">
        <v>19.8</v>
      </c>
      <c r="D20" s="202">
        <v>19.9</v>
      </c>
      <c r="E20" s="202">
        <v>20.2</v>
      </c>
      <c r="F20" s="202">
        <v>20.5</v>
      </c>
      <c r="G20" s="202">
        <v>22.8</v>
      </c>
      <c r="H20" s="202">
        <v>21.7</v>
      </c>
      <c r="I20" s="202">
        <v>22.4</v>
      </c>
      <c r="J20" s="202">
        <v>25.1</v>
      </c>
      <c r="K20" s="202">
        <v>23.9</v>
      </c>
      <c r="L20" s="202">
        <v>23.9</v>
      </c>
      <c r="M20" s="202">
        <v>24.4</v>
      </c>
      <c r="N20" s="202">
        <v>24.7</v>
      </c>
      <c r="O20" s="202">
        <v>23.7</v>
      </c>
      <c r="P20" s="202">
        <v>24</v>
      </c>
      <c r="Q20" s="202">
        <v>23.3</v>
      </c>
      <c r="R20" s="202">
        <v>22.8</v>
      </c>
      <c r="S20" s="202">
        <v>23.5</v>
      </c>
      <c r="T20" s="202">
        <v>22.5</v>
      </c>
      <c r="U20" s="202">
        <v>20.8</v>
      </c>
      <c r="V20" s="202">
        <v>19.2</v>
      </c>
      <c r="W20" s="202">
        <v>19.7</v>
      </c>
      <c r="X20" s="202">
        <v>19.6</v>
      </c>
      <c r="Y20" s="202">
        <v>19.5</v>
      </c>
      <c r="Z20" s="209">
        <f t="shared" si="0"/>
        <v>22.0125</v>
      </c>
      <c r="AA20" s="251">
        <v>25.8</v>
      </c>
      <c r="AB20" s="250">
        <v>0.5270833333333333</v>
      </c>
      <c r="AC20" s="2">
        <v>18</v>
      </c>
      <c r="AD20" s="150">
        <v>18.8</v>
      </c>
      <c r="AE20" s="248">
        <v>0.86875</v>
      </c>
      <c r="AF20" s="1"/>
    </row>
    <row r="21" spans="1:32" ht="11.25" customHeight="1">
      <c r="A21" s="210">
        <v>19</v>
      </c>
      <c r="B21" s="202">
        <v>19.5</v>
      </c>
      <c r="C21" s="202">
        <v>19.5</v>
      </c>
      <c r="D21" s="202">
        <v>19.5</v>
      </c>
      <c r="E21" s="202">
        <v>19.5</v>
      </c>
      <c r="F21" s="202">
        <v>19.2</v>
      </c>
      <c r="G21" s="202">
        <v>18.8</v>
      </c>
      <c r="H21" s="202">
        <v>18.8</v>
      </c>
      <c r="I21" s="202">
        <v>19.6</v>
      </c>
      <c r="J21" s="202">
        <v>21.2</v>
      </c>
      <c r="K21" s="202">
        <v>22.3</v>
      </c>
      <c r="L21" s="202">
        <v>22.4</v>
      </c>
      <c r="M21" s="202">
        <v>24.1</v>
      </c>
      <c r="N21" s="202">
        <v>21.4</v>
      </c>
      <c r="O21" s="202">
        <v>22.7</v>
      </c>
      <c r="P21" s="202">
        <v>22.6</v>
      </c>
      <c r="Q21" s="202">
        <v>22.9</v>
      </c>
      <c r="R21" s="202">
        <v>22.7</v>
      </c>
      <c r="S21" s="202">
        <v>22.8</v>
      </c>
      <c r="T21" s="202">
        <v>22.2</v>
      </c>
      <c r="U21" s="202">
        <v>21.4</v>
      </c>
      <c r="V21" s="202">
        <v>20.5</v>
      </c>
      <c r="W21" s="202">
        <v>20.4</v>
      </c>
      <c r="X21" s="202">
        <v>20.9</v>
      </c>
      <c r="Y21" s="202">
        <v>20.9</v>
      </c>
      <c r="Z21" s="209">
        <f t="shared" si="0"/>
        <v>21.074999999999996</v>
      </c>
      <c r="AA21" s="251">
        <v>24.2</v>
      </c>
      <c r="AB21" s="250">
        <v>0.5104166666666666</v>
      </c>
      <c r="AC21" s="2">
        <v>19</v>
      </c>
      <c r="AD21" s="150">
        <v>18.6</v>
      </c>
      <c r="AE21" s="248">
        <v>0.27847222222222223</v>
      </c>
      <c r="AF21" s="1"/>
    </row>
    <row r="22" spans="1:32" ht="11.25" customHeight="1">
      <c r="A22" s="218">
        <v>20</v>
      </c>
      <c r="B22" s="204">
        <v>21.4</v>
      </c>
      <c r="C22" s="204">
        <v>21.4</v>
      </c>
      <c r="D22" s="204">
        <v>20.8</v>
      </c>
      <c r="E22" s="204">
        <v>21.3</v>
      </c>
      <c r="F22" s="204">
        <v>20.9</v>
      </c>
      <c r="G22" s="204">
        <v>21</v>
      </c>
      <c r="H22" s="204">
        <v>22.3</v>
      </c>
      <c r="I22" s="204">
        <v>22.5</v>
      </c>
      <c r="J22" s="204">
        <v>25.8</v>
      </c>
      <c r="K22" s="204">
        <v>26.4</v>
      </c>
      <c r="L22" s="204">
        <v>27</v>
      </c>
      <c r="M22" s="204">
        <v>25.7</v>
      </c>
      <c r="N22" s="204">
        <v>27.9</v>
      </c>
      <c r="O22" s="204">
        <v>25.9</v>
      </c>
      <c r="P22" s="204">
        <v>27.8</v>
      </c>
      <c r="Q22" s="204">
        <v>27.6</v>
      </c>
      <c r="R22" s="204">
        <v>27.1</v>
      </c>
      <c r="S22" s="204">
        <v>26.6</v>
      </c>
      <c r="T22" s="204">
        <v>23.6</v>
      </c>
      <c r="U22" s="204">
        <v>23.9</v>
      </c>
      <c r="V22" s="204">
        <v>24</v>
      </c>
      <c r="W22" s="204">
        <v>23.8</v>
      </c>
      <c r="X22" s="204">
        <v>23.4</v>
      </c>
      <c r="Y22" s="204">
        <v>22.3</v>
      </c>
      <c r="Z22" s="219">
        <f t="shared" si="0"/>
        <v>24.183333333333334</v>
      </c>
      <c r="AA22" s="251">
        <v>28.5</v>
      </c>
      <c r="AB22" s="250">
        <v>0.5555555555555556</v>
      </c>
      <c r="AC22" s="206">
        <v>20</v>
      </c>
      <c r="AD22" s="156">
        <v>20.7</v>
      </c>
      <c r="AE22" s="249">
        <v>0.19930555555555554</v>
      </c>
      <c r="AF22" s="1"/>
    </row>
    <row r="23" spans="1:32" ht="11.25" customHeight="1">
      <c r="A23" s="210">
        <v>21</v>
      </c>
      <c r="B23" s="202">
        <v>23.4</v>
      </c>
      <c r="C23" s="202">
        <v>23</v>
      </c>
      <c r="D23" s="202">
        <v>22.9</v>
      </c>
      <c r="E23" s="202">
        <v>22.9</v>
      </c>
      <c r="F23" s="202">
        <v>23.2</v>
      </c>
      <c r="G23" s="202">
        <v>23.5</v>
      </c>
      <c r="H23" s="202">
        <v>23.6</v>
      </c>
      <c r="I23" s="202">
        <v>24.3</v>
      </c>
      <c r="J23" s="202">
        <v>25.2</v>
      </c>
      <c r="K23" s="202">
        <v>25.2</v>
      </c>
      <c r="L23" s="202">
        <v>25.1</v>
      </c>
      <c r="M23" s="202">
        <v>25.8</v>
      </c>
      <c r="N23" s="202">
        <v>25.8</v>
      </c>
      <c r="O23" s="202">
        <v>25.3</v>
      </c>
      <c r="P23" s="202">
        <v>25.2</v>
      </c>
      <c r="Q23" s="202">
        <v>25.2</v>
      </c>
      <c r="R23" s="202">
        <v>25.4</v>
      </c>
      <c r="S23" s="202">
        <v>24.6</v>
      </c>
      <c r="T23" s="202">
        <v>24.2</v>
      </c>
      <c r="U23" s="202">
        <v>22.5</v>
      </c>
      <c r="V23" s="202">
        <v>22.6</v>
      </c>
      <c r="W23" s="202">
        <v>23.2</v>
      </c>
      <c r="X23" s="202">
        <v>23.1</v>
      </c>
      <c r="Y23" s="202">
        <v>23</v>
      </c>
      <c r="Z23" s="209">
        <f t="shared" si="0"/>
        <v>24.09166666666667</v>
      </c>
      <c r="AA23" s="251">
        <v>26.6</v>
      </c>
      <c r="AB23" s="250">
        <v>0.5111111111111112</v>
      </c>
      <c r="AC23" s="2">
        <v>21</v>
      </c>
      <c r="AD23" s="150">
        <v>22.1</v>
      </c>
      <c r="AE23" s="248">
        <v>0.8479166666666668</v>
      </c>
      <c r="AF23" s="1"/>
    </row>
    <row r="24" spans="1:32" ht="11.25" customHeight="1">
      <c r="A24" s="210">
        <v>22</v>
      </c>
      <c r="B24" s="202">
        <v>22.4</v>
      </c>
      <c r="C24" s="202">
        <v>22.1</v>
      </c>
      <c r="D24" s="202">
        <v>22.1</v>
      </c>
      <c r="E24" s="202">
        <v>21.9</v>
      </c>
      <c r="F24" s="202">
        <v>22</v>
      </c>
      <c r="G24" s="202">
        <v>23.4</v>
      </c>
      <c r="H24" s="202">
        <v>25.1</v>
      </c>
      <c r="I24" s="202">
        <v>26.9</v>
      </c>
      <c r="J24" s="202">
        <v>27</v>
      </c>
      <c r="K24" s="202">
        <v>28</v>
      </c>
      <c r="L24" s="202">
        <v>23</v>
      </c>
      <c r="M24" s="202">
        <v>24</v>
      </c>
      <c r="N24" s="202">
        <v>26.2</v>
      </c>
      <c r="O24" s="202">
        <v>25.4</v>
      </c>
      <c r="P24" s="202">
        <v>26.2</v>
      </c>
      <c r="Q24" s="202">
        <v>25.1</v>
      </c>
      <c r="R24" s="202">
        <v>25.5</v>
      </c>
      <c r="S24" s="202">
        <v>24.9</v>
      </c>
      <c r="T24" s="202">
        <v>24.2</v>
      </c>
      <c r="U24" s="202">
        <v>22.1</v>
      </c>
      <c r="V24" s="202">
        <v>21.2</v>
      </c>
      <c r="W24" s="202">
        <v>21.2</v>
      </c>
      <c r="X24" s="202">
        <v>20.2</v>
      </c>
      <c r="Y24" s="202">
        <v>20.3</v>
      </c>
      <c r="Z24" s="209">
        <f t="shared" si="0"/>
        <v>23.766666666666666</v>
      </c>
      <c r="AA24" s="251">
        <v>28.5</v>
      </c>
      <c r="AB24" s="250">
        <v>0.40069444444444446</v>
      </c>
      <c r="AC24" s="2">
        <v>22</v>
      </c>
      <c r="AD24" s="150">
        <v>19.9</v>
      </c>
      <c r="AE24" s="248">
        <v>0.9381944444444444</v>
      </c>
      <c r="AF24" s="1"/>
    </row>
    <row r="25" spans="1:32" ht="11.25" customHeight="1">
      <c r="A25" s="210">
        <v>23</v>
      </c>
      <c r="B25" s="202">
        <v>20.2</v>
      </c>
      <c r="C25" s="202">
        <v>19.6</v>
      </c>
      <c r="D25" s="202">
        <v>18.7</v>
      </c>
      <c r="E25" s="202">
        <v>19</v>
      </c>
      <c r="F25" s="202">
        <v>18.8</v>
      </c>
      <c r="G25" s="202">
        <v>19.2</v>
      </c>
      <c r="H25" s="202">
        <v>19.4</v>
      </c>
      <c r="I25" s="202">
        <v>19.7</v>
      </c>
      <c r="J25" s="202">
        <v>20.2</v>
      </c>
      <c r="K25" s="202">
        <v>20.1</v>
      </c>
      <c r="L25" s="202">
        <v>20.8</v>
      </c>
      <c r="M25" s="202">
        <v>20.6</v>
      </c>
      <c r="N25" s="202">
        <v>21.3</v>
      </c>
      <c r="O25" s="202">
        <v>21.4</v>
      </c>
      <c r="P25" s="202">
        <v>21.7</v>
      </c>
      <c r="Q25" s="202">
        <v>21.8</v>
      </c>
      <c r="R25" s="202">
        <v>21.3</v>
      </c>
      <c r="S25" s="202">
        <v>20.9</v>
      </c>
      <c r="T25" s="202">
        <v>20.7</v>
      </c>
      <c r="U25" s="202">
        <v>20.9</v>
      </c>
      <c r="V25" s="202">
        <v>20.5</v>
      </c>
      <c r="W25" s="202">
        <v>20</v>
      </c>
      <c r="X25" s="202">
        <v>20.2</v>
      </c>
      <c r="Y25" s="202">
        <v>20.6</v>
      </c>
      <c r="Z25" s="209">
        <f t="shared" si="0"/>
        <v>20.316666666666663</v>
      </c>
      <c r="AA25" s="251">
        <v>22.3</v>
      </c>
      <c r="AB25" s="250">
        <v>0.6493055555555556</v>
      </c>
      <c r="AC25" s="2">
        <v>23</v>
      </c>
      <c r="AD25" s="150">
        <v>18.5</v>
      </c>
      <c r="AE25" s="248">
        <v>0.13680555555555554</v>
      </c>
      <c r="AF25" s="1"/>
    </row>
    <row r="26" spans="1:32" ht="11.25" customHeight="1">
      <c r="A26" s="210">
        <v>24</v>
      </c>
      <c r="B26" s="202">
        <v>20.6</v>
      </c>
      <c r="C26" s="202">
        <v>20.7</v>
      </c>
      <c r="D26" s="202">
        <v>20.4</v>
      </c>
      <c r="E26" s="202">
        <v>20</v>
      </c>
      <c r="F26" s="202">
        <v>19.8</v>
      </c>
      <c r="G26" s="202">
        <v>20.7</v>
      </c>
      <c r="H26" s="202">
        <v>21.6</v>
      </c>
      <c r="I26" s="202">
        <v>22.4</v>
      </c>
      <c r="J26" s="202">
        <v>24.4</v>
      </c>
      <c r="K26" s="202">
        <v>25.6</v>
      </c>
      <c r="L26" s="202">
        <v>26.3</v>
      </c>
      <c r="M26" s="202">
        <v>26.9</v>
      </c>
      <c r="N26" s="202">
        <v>26.2</v>
      </c>
      <c r="O26" s="202">
        <v>23.8</v>
      </c>
      <c r="P26" s="202">
        <v>25.1</v>
      </c>
      <c r="Q26" s="202">
        <v>23.1</v>
      </c>
      <c r="R26" s="202">
        <v>23.2</v>
      </c>
      <c r="S26" s="202">
        <v>22.9</v>
      </c>
      <c r="T26" s="202">
        <v>22.3</v>
      </c>
      <c r="U26" s="202">
        <v>20.2</v>
      </c>
      <c r="V26" s="202">
        <v>19.8</v>
      </c>
      <c r="W26" s="202">
        <v>19.8</v>
      </c>
      <c r="X26" s="202">
        <v>19.6</v>
      </c>
      <c r="Y26" s="202">
        <v>19.5</v>
      </c>
      <c r="Z26" s="209">
        <f t="shared" si="0"/>
        <v>22.287499999999998</v>
      </c>
      <c r="AA26" s="251">
        <v>27.6</v>
      </c>
      <c r="AB26" s="250">
        <v>0.5083333333333333</v>
      </c>
      <c r="AC26" s="2">
        <v>24</v>
      </c>
      <c r="AD26" s="150">
        <v>19.3</v>
      </c>
      <c r="AE26" s="248">
        <v>0.9506944444444444</v>
      </c>
      <c r="AF26" s="1"/>
    </row>
    <row r="27" spans="1:32" ht="11.25" customHeight="1">
      <c r="A27" s="210">
        <v>25</v>
      </c>
      <c r="B27" s="202">
        <v>19.9</v>
      </c>
      <c r="C27" s="202">
        <v>19.2</v>
      </c>
      <c r="D27" s="202">
        <v>19.1</v>
      </c>
      <c r="E27" s="202">
        <v>19</v>
      </c>
      <c r="F27" s="202">
        <v>20.1</v>
      </c>
      <c r="G27" s="202">
        <v>21.8</v>
      </c>
      <c r="H27" s="202">
        <v>23.5</v>
      </c>
      <c r="I27" s="202">
        <v>25.9</v>
      </c>
      <c r="J27" s="202">
        <v>25.4</v>
      </c>
      <c r="K27" s="202">
        <v>26.4</v>
      </c>
      <c r="L27" s="202">
        <v>26.3</v>
      </c>
      <c r="M27" s="202">
        <v>27.6</v>
      </c>
      <c r="N27" s="202">
        <v>26.2</v>
      </c>
      <c r="O27" s="202">
        <v>27.3</v>
      </c>
      <c r="P27" s="202">
        <v>26.2</v>
      </c>
      <c r="Q27" s="202">
        <v>26.5</v>
      </c>
      <c r="R27" s="202">
        <v>26</v>
      </c>
      <c r="S27" s="202">
        <v>24.9</v>
      </c>
      <c r="T27" s="202">
        <v>24</v>
      </c>
      <c r="U27" s="202">
        <v>24.8</v>
      </c>
      <c r="V27" s="202">
        <v>23.9</v>
      </c>
      <c r="W27" s="202">
        <v>23.1</v>
      </c>
      <c r="X27" s="202">
        <v>22.1</v>
      </c>
      <c r="Y27" s="202">
        <v>22.1</v>
      </c>
      <c r="Z27" s="209">
        <f t="shared" si="0"/>
        <v>23.804166666666664</v>
      </c>
      <c r="AA27" s="251">
        <v>28</v>
      </c>
      <c r="AB27" s="250">
        <v>0.44097222222222227</v>
      </c>
      <c r="AC27" s="2">
        <v>25</v>
      </c>
      <c r="AD27" s="150">
        <v>18.8</v>
      </c>
      <c r="AE27" s="248">
        <v>0.09513888888888888</v>
      </c>
      <c r="AF27" s="1"/>
    </row>
    <row r="28" spans="1:32" ht="11.25" customHeight="1">
      <c r="A28" s="210">
        <v>26</v>
      </c>
      <c r="B28" s="202">
        <v>22.2</v>
      </c>
      <c r="C28" s="202">
        <v>21.3</v>
      </c>
      <c r="D28" s="202">
        <v>21.8</v>
      </c>
      <c r="E28" s="202">
        <v>20.2</v>
      </c>
      <c r="F28" s="202">
        <v>20.9</v>
      </c>
      <c r="G28" s="202">
        <v>23.7</v>
      </c>
      <c r="H28" s="202">
        <v>23.3</v>
      </c>
      <c r="I28" s="202">
        <v>27</v>
      </c>
      <c r="J28" s="202">
        <v>28.4</v>
      </c>
      <c r="K28" s="202">
        <v>29.7</v>
      </c>
      <c r="L28" s="202">
        <v>30.1</v>
      </c>
      <c r="M28" s="202">
        <v>29.9</v>
      </c>
      <c r="N28" s="202">
        <v>29.4</v>
      </c>
      <c r="O28" s="202">
        <v>28.8</v>
      </c>
      <c r="P28" s="202">
        <v>29.3</v>
      </c>
      <c r="Q28" s="202">
        <v>28.7</v>
      </c>
      <c r="R28" s="202">
        <v>28.4</v>
      </c>
      <c r="S28" s="202">
        <v>27.6</v>
      </c>
      <c r="T28" s="202">
        <v>27</v>
      </c>
      <c r="U28" s="202">
        <v>25.9</v>
      </c>
      <c r="V28" s="202">
        <v>25.1</v>
      </c>
      <c r="W28" s="202">
        <v>24.5</v>
      </c>
      <c r="X28" s="202">
        <v>24.3</v>
      </c>
      <c r="Y28" s="202">
        <v>24.1</v>
      </c>
      <c r="Z28" s="209">
        <f t="shared" si="0"/>
        <v>25.900000000000002</v>
      </c>
      <c r="AA28" s="251">
        <v>30.7</v>
      </c>
      <c r="AB28" s="250">
        <v>0.42430555555555555</v>
      </c>
      <c r="AC28" s="2">
        <v>26</v>
      </c>
      <c r="AD28" s="150">
        <v>20.1</v>
      </c>
      <c r="AE28" s="248">
        <v>0.17708333333333334</v>
      </c>
      <c r="AF28" s="1"/>
    </row>
    <row r="29" spans="1:32" ht="11.25" customHeight="1">
      <c r="A29" s="210">
        <v>27</v>
      </c>
      <c r="B29" s="202">
        <v>23.9</v>
      </c>
      <c r="C29" s="202">
        <v>23.7</v>
      </c>
      <c r="D29" s="202">
        <v>23.6</v>
      </c>
      <c r="E29" s="202">
        <v>22.9</v>
      </c>
      <c r="F29" s="202">
        <v>22.9</v>
      </c>
      <c r="G29" s="202">
        <v>23.8</v>
      </c>
      <c r="H29" s="202">
        <v>24</v>
      </c>
      <c r="I29" s="202">
        <v>24.3</v>
      </c>
      <c r="J29" s="202">
        <v>24.7</v>
      </c>
      <c r="K29" s="202">
        <v>26</v>
      </c>
      <c r="L29" s="202">
        <v>26.8</v>
      </c>
      <c r="M29" s="202">
        <v>26.6</v>
      </c>
      <c r="N29" s="202">
        <v>25.3</v>
      </c>
      <c r="O29" s="202">
        <v>25.4</v>
      </c>
      <c r="P29" s="202">
        <v>24.9</v>
      </c>
      <c r="Q29" s="202">
        <v>25</v>
      </c>
      <c r="R29" s="202">
        <v>25.3</v>
      </c>
      <c r="S29" s="202">
        <v>25.1</v>
      </c>
      <c r="T29" s="202">
        <v>24.7</v>
      </c>
      <c r="U29" s="202">
        <v>24</v>
      </c>
      <c r="V29" s="202">
        <v>23.9</v>
      </c>
      <c r="W29" s="202">
        <v>24</v>
      </c>
      <c r="X29" s="202">
        <v>23.2</v>
      </c>
      <c r="Y29" s="202">
        <v>23.6</v>
      </c>
      <c r="Z29" s="209">
        <f t="shared" si="0"/>
        <v>24.483333333333338</v>
      </c>
      <c r="AA29" s="251">
        <v>27</v>
      </c>
      <c r="AB29" s="250">
        <v>0.46875</v>
      </c>
      <c r="AC29" s="2">
        <v>27</v>
      </c>
      <c r="AD29" s="150">
        <v>22.6</v>
      </c>
      <c r="AE29" s="248">
        <v>0.18611111111111112</v>
      </c>
      <c r="AF29" s="1"/>
    </row>
    <row r="30" spans="1:32" ht="11.25" customHeight="1">
      <c r="A30" s="210">
        <v>28</v>
      </c>
      <c r="B30" s="202">
        <v>23.6</v>
      </c>
      <c r="C30" s="202">
        <v>23.2</v>
      </c>
      <c r="D30" s="202">
        <v>23.2</v>
      </c>
      <c r="E30" s="202">
        <v>23.3</v>
      </c>
      <c r="F30" s="202">
        <v>23.3</v>
      </c>
      <c r="G30" s="202">
        <v>23.9</v>
      </c>
      <c r="H30" s="202">
        <v>24.7</v>
      </c>
      <c r="I30" s="202">
        <v>27</v>
      </c>
      <c r="J30" s="202">
        <v>26.2</v>
      </c>
      <c r="K30" s="202">
        <v>26.5</v>
      </c>
      <c r="L30" s="202">
        <v>26.6</v>
      </c>
      <c r="M30" s="202">
        <v>27.3</v>
      </c>
      <c r="N30" s="202">
        <v>26.1</v>
      </c>
      <c r="O30" s="202">
        <v>27.3</v>
      </c>
      <c r="P30" s="202">
        <v>28.4</v>
      </c>
      <c r="Q30" s="202">
        <v>28</v>
      </c>
      <c r="R30" s="202">
        <v>27.5</v>
      </c>
      <c r="S30" s="202">
        <v>25.7</v>
      </c>
      <c r="T30" s="202">
        <v>24.7</v>
      </c>
      <c r="U30" s="202">
        <v>24.5</v>
      </c>
      <c r="V30" s="202">
        <v>23</v>
      </c>
      <c r="W30" s="202">
        <v>23.7</v>
      </c>
      <c r="X30" s="202">
        <v>24</v>
      </c>
      <c r="Y30" s="202">
        <v>23.5</v>
      </c>
      <c r="Z30" s="209">
        <f t="shared" si="0"/>
        <v>25.21666666666667</v>
      </c>
      <c r="AA30" s="251">
        <v>29</v>
      </c>
      <c r="AB30" s="250">
        <v>0.6173611111111111</v>
      </c>
      <c r="AC30" s="2">
        <v>28</v>
      </c>
      <c r="AD30" s="150">
        <v>22.8</v>
      </c>
      <c r="AE30" s="248">
        <v>0.8652777777777777</v>
      </c>
      <c r="AF30" s="1"/>
    </row>
    <row r="31" spans="1:32" ht="11.25" customHeight="1">
      <c r="A31" s="210">
        <v>29</v>
      </c>
      <c r="B31" s="202">
        <v>23.3</v>
      </c>
      <c r="C31" s="202">
        <v>23</v>
      </c>
      <c r="D31" s="202">
        <v>22.9</v>
      </c>
      <c r="E31" s="202">
        <v>22.7</v>
      </c>
      <c r="F31" s="202">
        <v>21.8</v>
      </c>
      <c r="G31" s="202">
        <v>21.6</v>
      </c>
      <c r="H31" s="202">
        <v>21.6</v>
      </c>
      <c r="I31" s="202">
        <v>21.6</v>
      </c>
      <c r="J31" s="202">
        <v>22.5</v>
      </c>
      <c r="K31" s="202">
        <v>22.3</v>
      </c>
      <c r="L31" s="202">
        <v>22.6</v>
      </c>
      <c r="M31" s="202">
        <v>22.4</v>
      </c>
      <c r="N31" s="202">
        <v>23.5</v>
      </c>
      <c r="O31" s="202">
        <v>23.7</v>
      </c>
      <c r="P31" s="202">
        <v>22.7</v>
      </c>
      <c r="Q31" s="202">
        <v>22.2</v>
      </c>
      <c r="R31" s="202">
        <v>21.9</v>
      </c>
      <c r="S31" s="202">
        <v>21.9</v>
      </c>
      <c r="T31" s="202">
        <v>21.7</v>
      </c>
      <c r="U31" s="202">
        <v>21.7</v>
      </c>
      <c r="V31" s="202">
        <v>21.9</v>
      </c>
      <c r="W31" s="202">
        <v>21.9</v>
      </c>
      <c r="X31" s="202">
        <v>21.9</v>
      </c>
      <c r="Y31" s="202">
        <v>21.5</v>
      </c>
      <c r="Z31" s="209">
        <f t="shared" si="0"/>
        <v>22.283333333333328</v>
      </c>
      <c r="AA31" s="251">
        <v>23.8</v>
      </c>
      <c r="AB31" s="250">
        <v>0.5506944444444445</v>
      </c>
      <c r="AC31" s="2">
        <v>29</v>
      </c>
      <c r="AD31" s="150">
        <v>21.5</v>
      </c>
      <c r="AE31" s="248">
        <v>1</v>
      </c>
      <c r="AF31" s="1"/>
    </row>
    <row r="32" spans="1:32" ht="11.25" customHeight="1">
      <c r="A32" s="210">
        <v>30</v>
      </c>
      <c r="B32" s="202">
        <v>22</v>
      </c>
      <c r="C32" s="202">
        <v>22.2</v>
      </c>
      <c r="D32" s="202">
        <v>22.2</v>
      </c>
      <c r="E32" s="202">
        <v>22.1</v>
      </c>
      <c r="F32" s="202">
        <v>21.8</v>
      </c>
      <c r="G32" s="202">
        <v>21.7</v>
      </c>
      <c r="H32" s="202">
        <v>22</v>
      </c>
      <c r="I32" s="202">
        <v>22.1</v>
      </c>
      <c r="J32" s="202">
        <v>22.1</v>
      </c>
      <c r="K32" s="202">
        <v>22.1</v>
      </c>
      <c r="L32" s="202">
        <v>22.3</v>
      </c>
      <c r="M32" s="202">
        <v>21.7</v>
      </c>
      <c r="N32" s="202">
        <v>22.1</v>
      </c>
      <c r="O32" s="202">
        <v>21.6</v>
      </c>
      <c r="P32" s="202">
        <v>22</v>
      </c>
      <c r="Q32" s="202">
        <v>21.7</v>
      </c>
      <c r="R32" s="202">
        <v>21.3</v>
      </c>
      <c r="S32" s="202">
        <v>21.1</v>
      </c>
      <c r="T32" s="202">
        <v>21.2</v>
      </c>
      <c r="U32" s="202">
        <v>21.1</v>
      </c>
      <c r="V32" s="202">
        <v>21.1</v>
      </c>
      <c r="W32" s="202">
        <v>21.3</v>
      </c>
      <c r="X32" s="202">
        <v>20.7</v>
      </c>
      <c r="Y32" s="202">
        <v>20.6</v>
      </c>
      <c r="Z32" s="209">
        <f t="shared" si="0"/>
        <v>21.670833333333338</v>
      </c>
      <c r="AA32" s="251">
        <v>22.4</v>
      </c>
      <c r="AB32" s="250">
        <v>0.65</v>
      </c>
      <c r="AC32" s="2">
        <v>30</v>
      </c>
      <c r="AD32" s="150">
        <v>20.6</v>
      </c>
      <c r="AE32" s="248">
        <v>1</v>
      </c>
      <c r="AF32" s="1"/>
    </row>
    <row r="33" spans="1:32" ht="11.25" customHeight="1">
      <c r="A33" s="210">
        <v>31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9"/>
      <c r="AA33" s="252"/>
      <c r="AB33" s="151"/>
      <c r="AC33" s="2"/>
      <c r="AD33" s="150"/>
      <c r="AE33" s="248"/>
      <c r="AF33" s="1"/>
    </row>
    <row r="34" spans="1:32" ht="15" customHeight="1">
      <c r="A34" s="211" t="s">
        <v>9</v>
      </c>
      <c r="B34" s="212">
        <f aca="true" t="shared" si="1" ref="B34:Q34">AVERAGE(B3:B33)</f>
        <v>18.76666666666666</v>
      </c>
      <c r="C34" s="212">
        <f t="shared" si="1"/>
        <v>18.516666666666666</v>
      </c>
      <c r="D34" s="212">
        <f t="shared" si="1"/>
        <v>18.286666666666672</v>
      </c>
      <c r="E34" s="212">
        <f t="shared" si="1"/>
        <v>18.2</v>
      </c>
      <c r="F34" s="212">
        <f t="shared" si="1"/>
        <v>18.36</v>
      </c>
      <c r="G34" s="212">
        <f t="shared" si="1"/>
        <v>19.5</v>
      </c>
      <c r="H34" s="212">
        <f t="shared" si="1"/>
        <v>20.270000000000003</v>
      </c>
      <c r="I34" s="212">
        <f t="shared" si="1"/>
        <v>21.129999999999995</v>
      </c>
      <c r="J34" s="212">
        <f t="shared" si="1"/>
        <v>21.820000000000004</v>
      </c>
      <c r="K34" s="212">
        <f t="shared" si="1"/>
        <v>22.3</v>
      </c>
      <c r="L34" s="212">
        <f t="shared" si="1"/>
        <v>22.296666666666663</v>
      </c>
      <c r="M34" s="212">
        <f t="shared" si="1"/>
        <v>22.683333333333334</v>
      </c>
      <c r="N34" s="212">
        <f t="shared" si="1"/>
        <v>22.636666666666667</v>
      </c>
      <c r="O34" s="212">
        <f t="shared" si="1"/>
        <v>22.453333333333326</v>
      </c>
      <c r="P34" s="212">
        <f t="shared" si="1"/>
        <v>22.316666666666663</v>
      </c>
      <c r="Q34" s="212">
        <f t="shared" si="1"/>
        <v>21.966666666666676</v>
      </c>
      <c r="R34" s="212">
        <f>AVERAGE(R3:R33)</f>
        <v>21.68333333333333</v>
      </c>
      <c r="S34" s="212">
        <f aca="true" t="shared" si="2" ref="S34:Y34">AVERAGE(S3:S33)</f>
        <v>21.213333333333335</v>
      </c>
      <c r="T34" s="212">
        <f t="shared" si="2"/>
        <v>20.540000000000006</v>
      </c>
      <c r="U34" s="212">
        <f t="shared" si="2"/>
        <v>19.916666666666668</v>
      </c>
      <c r="V34" s="212">
        <f t="shared" si="2"/>
        <v>19.503333333333334</v>
      </c>
      <c r="W34" s="212">
        <f t="shared" si="2"/>
        <v>19.386666666666663</v>
      </c>
      <c r="X34" s="212">
        <f t="shared" si="2"/>
        <v>19.220000000000002</v>
      </c>
      <c r="Y34" s="212">
        <f t="shared" si="2"/>
        <v>19.160000000000004</v>
      </c>
      <c r="Z34" s="212">
        <f>AVERAGE(B3:Y33)</f>
        <v>20.505277777777785</v>
      </c>
      <c r="AA34" s="213">
        <f>(AVERAGE(最高))</f>
        <v>24.1</v>
      </c>
      <c r="AB34" s="214"/>
      <c r="AC34" s="215"/>
      <c r="AD34" s="213">
        <f>(AVERAGE(最低))</f>
        <v>17.216666666666672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2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13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1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30.7</v>
      </c>
      <c r="C46" s="258">
        <v>26</v>
      </c>
      <c r="D46" s="264">
        <v>0.42430555555555555</v>
      </c>
      <c r="E46" s="192"/>
      <c r="F46" s="155"/>
      <c r="G46" s="156">
        <f>MIN(最低)</f>
        <v>9</v>
      </c>
      <c r="H46" s="258">
        <v>1</v>
      </c>
      <c r="I46" s="255">
        <v>0.15069444444444444</v>
      </c>
    </row>
    <row r="47" spans="1:9" ht="11.25" customHeight="1">
      <c r="A47" s="157"/>
      <c r="B47" s="158"/>
      <c r="C47" s="258"/>
      <c r="D47" s="253"/>
      <c r="E47" s="192"/>
      <c r="F47" s="157"/>
      <c r="G47" s="158"/>
      <c r="H47" s="258"/>
      <c r="I47" s="253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2010</v>
      </c>
      <c r="AA1" s="1" t="s">
        <v>1</v>
      </c>
      <c r="AB1" s="221">
        <v>7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02">
        <v>20.9</v>
      </c>
      <c r="C3" s="202">
        <v>21.2</v>
      </c>
      <c r="D3" s="202">
        <v>21.2</v>
      </c>
      <c r="E3" s="202">
        <v>20.2</v>
      </c>
      <c r="F3" s="202">
        <v>20.4</v>
      </c>
      <c r="G3" s="202">
        <v>20.5</v>
      </c>
      <c r="H3" s="202">
        <v>21.2</v>
      </c>
      <c r="I3" s="202">
        <v>21.3</v>
      </c>
      <c r="J3" s="202">
        <v>23.5</v>
      </c>
      <c r="K3" s="202">
        <v>24.4</v>
      </c>
      <c r="L3" s="202">
        <v>25.1</v>
      </c>
      <c r="M3" s="202">
        <v>24.4</v>
      </c>
      <c r="N3" s="202">
        <v>24.8</v>
      </c>
      <c r="O3" s="202">
        <v>24.8</v>
      </c>
      <c r="P3" s="202">
        <v>25.3</v>
      </c>
      <c r="Q3" s="202">
        <v>23.9</v>
      </c>
      <c r="R3" s="202">
        <v>23.8</v>
      </c>
      <c r="S3" s="202">
        <v>23.9</v>
      </c>
      <c r="T3" s="202">
        <v>23.4</v>
      </c>
      <c r="U3" s="202">
        <v>23.8</v>
      </c>
      <c r="V3" s="202">
        <v>23.4</v>
      </c>
      <c r="W3" s="202">
        <v>23.2</v>
      </c>
      <c r="X3" s="202">
        <v>22.6</v>
      </c>
      <c r="Y3" s="202">
        <v>22.2</v>
      </c>
      <c r="Z3" s="209">
        <f aca="true" t="shared" si="0" ref="Z3:Z33">AVERAGE(B3:Y3)</f>
        <v>22.891666666666666</v>
      </c>
      <c r="AA3" s="150">
        <v>26.3</v>
      </c>
      <c r="AB3" s="151">
        <v>0.6430555555555556</v>
      </c>
      <c r="AC3" s="2">
        <v>1</v>
      </c>
      <c r="AD3" s="150">
        <v>20</v>
      </c>
      <c r="AE3" s="248">
        <v>0.18125</v>
      </c>
      <c r="AF3" s="1"/>
    </row>
    <row r="4" spans="1:32" ht="11.25" customHeight="1">
      <c r="A4" s="210">
        <v>2</v>
      </c>
      <c r="B4" s="202">
        <v>21.5</v>
      </c>
      <c r="C4" s="202">
        <v>21.6</v>
      </c>
      <c r="D4" s="202">
        <v>21.8</v>
      </c>
      <c r="E4" s="202">
        <v>21.3</v>
      </c>
      <c r="F4" s="202">
        <v>21.4</v>
      </c>
      <c r="G4" s="202">
        <v>22.5</v>
      </c>
      <c r="H4" s="202">
        <v>23</v>
      </c>
      <c r="I4" s="202">
        <v>22.7</v>
      </c>
      <c r="J4" s="202">
        <v>22.7</v>
      </c>
      <c r="K4" s="202">
        <v>22.1</v>
      </c>
      <c r="L4" s="202">
        <v>24.6</v>
      </c>
      <c r="M4" s="202">
        <v>24.3</v>
      </c>
      <c r="N4" s="202">
        <v>25</v>
      </c>
      <c r="O4" s="202">
        <v>25</v>
      </c>
      <c r="P4" s="202">
        <v>25</v>
      </c>
      <c r="Q4" s="202">
        <v>25.8</v>
      </c>
      <c r="R4" s="202">
        <v>25.5</v>
      </c>
      <c r="S4" s="203">
        <v>24</v>
      </c>
      <c r="T4" s="202">
        <v>23.5</v>
      </c>
      <c r="U4" s="202">
        <v>23</v>
      </c>
      <c r="V4" s="202">
        <v>22.8</v>
      </c>
      <c r="W4" s="202">
        <v>22</v>
      </c>
      <c r="X4" s="202">
        <v>22</v>
      </c>
      <c r="Y4" s="202">
        <v>22</v>
      </c>
      <c r="Z4" s="209">
        <f t="shared" si="0"/>
        <v>23.129166666666663</v>
      </c>
      <c r="AA4" s="150">
        <v>26.7</v>
      </c>
      <c r="AB4" s="151">
        <v>0.4756944444444444</v>
      </c>
      <c r="AC4" s="2">
        <v>2</v>
      </c>
      <c r="AD4" s="150">
        <v>21.1</v>
      </c>
      <c r="AE4" s="248">
        <v>0.19583333333333333</v>
      </c>
      <c r="AF4" s="1"/>
    </row>
    <row r="5" spans="1:32" ht="11.25" customHeight="1">
      <c r="A5" s="210">
        <v>3</v>
      </c>
      <c r="B5" s="202">
        <v>21.5</v>
      </c>
      <c r="C5" s="202">
        <v>22</v>
      </c>
      <c r="D5" s="202">
        <v>21.7</v>
      </c>
      <c r="E5" s="202">
        <v>21.7</v>
      </c>
      <c r="F5" s="202">
        <v>21.6</v>
      </c>
      <c r="G5" s="202">
        <v>21.7</v>
      </c>
      <c r="H5" s="202">
        <v>21.9</v>
      </c>
      <c r="I5" s="202">
        <v>22.5</v>
      </c>
      <c r="J5" s="202">
        <v>23.6</v>
      </c>
      <c r="K5" s="202">
        <v>23.3</v>
      </c>
      <c r="L5" s="202">
        <v>23.9</v>
      </c>
      <c r="M5" s="202">
        <v>22.4</v>
      </c>
      <c r="N5" s="202">
        <v>23.4</v>
      </c>
      <c r="O5" s="202">
        <v>22.9</v>
      </c>
      <c r="P5" s="202">
        <v>23.5</v>
      </c>
      <c r="Q5" s="202">
        <v>24.5</v>
      </c>
      <c r="R5" s="202">
        <v>24.8</v>
      </c>
      <c r="S5" s="202">
        <v>24.4</v>
      </c>
      <c r="T5" s="202">
        <v>23</v>
      </c>
      <c r="U5" s="202">
        <v>21.5</v>
      </c>
      <c r="V5" s="202">
        <v>22</v>
      </c>
      <c r="W5" s="202">
        <v>22.4</v>
      </c>
      <c r="X5" s="202">
        <v>22.9</v>
      </c>
      <c r="Y5" s="202">
        <v>22</v>
      </c>
      <c r="Z5" s="209">
        <f t="shared" si="0"/>
        <v>22.712499999999995</v>
      </c>
      <c r="AA5" s="150">
        <v>25.4</v>
      </c>
      <c r="AB5" s="151">
        <v>0.7333333333333334</v>
      </c>
      <c r="AC5" s="2">
        <v>3</v>
      </c>
      <c r="AD5" s="150">
        <v>21.2</v>
      </c>
      <c r="AE5" s="248">
        <v>0.26666666666666666</v>
      </c>
      <c r="AF5" s="1"/>
    </row>
    <row r="6" spans="1:32" ht="11.25" customHeight="1">
      <c r="A6" s="210">
        <v>4</v>
      </c>
      <c r="B6" s="202">
        <v>22.3</v>
      </c>
      <c r="C6" s="202">
        <v>22.1</v>
      </c>
      <c r="D6" s="202">
        <v>21.6</v>
      </c>
      <c r="E6" s="202">
        <v>21.6</v>
      </c>
      <c r="F6" s="202">
        <v>21.7</v>
      </c>
      <c r="G6" s="202">
        <v>21.8</v>
      </c>
      <c r="H6" s="202">
        <v>22.4</v>
      </c>
      <c r="I6" s="202">
        <v>23.3</v>
      </c>
      <c r="J6" s="202">
        <v>24.5</v>
      </c>
      <c r="K6" s="202">
        <v>24.5</v>
      </c>
      <c r="L6" s="202">
        <v>25.5</v>
      </c>
      <c r="M6" s="202">
        <v>25.7</v>
      </c>
      <c r="N6" s="202">
        <v>24.9</v>
      </c>
      <c r="O6" s="202">
        <v>25.7</v>
      </c>
      <c r="P6" s="202">
        <v>24.7</v>
      </c>
      <c r="Q6" s="202">
        <v>24.8</v>
      </c>
      <c r="R6" s="202">
        <v>24</v>
      </c>
      <c r="S6" s="202">
        <v>23.8</v>
      </c>
      <c r="T6" s="202">
        <v>23</v>
      </c>
      <c r="U6" s="202">
        <v>22.6</v>
      </c>
      <c r="V6" s="202">
        <v>22</v>
      </c>
      <c r="W6" s="202">
        <v>21.8</v>
      </c>
      <c r="X6" s="202">
        <v>21.9</v>
      </c>
      <c r="Y6" s="202">
        <v>21.2</v>
      </c>
      <c r="Z6" s="209">
        <f t="shared" si="0"/>
        <v>23.224999999999998</v>
      </c>
      <c r="AA6" s="150">
        <v>26.3</v>
      </c>
      <c r="AB6" s="151">
        <v>0.5777777777777778</v>
      </c>
      <c r="AC6" s="2">
        <v>4</v>
      </c>
      <c r="AD6" s="150">
        <v>21.1</v>
      </c>
      <c r="AE6" s="248">
        <v>0.998611111111111</v>
      </c>
      <c r="AF6" s="1"/>
    </row>
    <row r="7" spans="1:32" ht="11.25" customHeight="1">
      <c r="A7" s="210">
        <v>5</v>
      </c>
      <c r="B7" s="202">
        <v>21.7</v>
      </c>
      <c r="C7" s="202">
        <v>21.5</v>
      </c>
      <c r="D7" s="202">
        <v>21.4</v>
      </c>
      <c r="E7" s="202">
        <v>21</v>
      </c>
      <c r="F7" s="202">
        <v>21.6</v>
      </c>
      <c r="G7" s="202">
        <v>22.1</v>
      </c>
      <c r="H7" s="202">
        <v>22.2</v>
      </c>
      <c r="I7" s="202">
        <v>21.8</v>
      </c>
      <c r="J7" s="202">
        <v>22.1</v>
      </c>
      <c r="K7" s="202">
        <v>21.6</v>
      </c>
      <c r="L7" s="202">
        <v>22.2</v>
      </c>
      <c r="M7" s="202">
        <v>23.2</v>
      </c>
      <c r="N7" s="202">
        <v>24</v>
      </c>
      <c r="O7" s="202">
        <v>23.8</v>
      </c>
      <c r="P7" s="202">
        <v>23.8</v>
      </c>
      <c r="Q7" s="202">
        <v>24</v>
      </c>
      <c r="R7" s="202">
        <v>22.9</v>
      </c>
      <c r="S7" s="202">
        <v>22.8</v>
      </c>
      <c r="T7" s="202">
        <v>23.3</v>
      </c>
      <c r="U7" s="202">
        <v>22.7</v>
      </c>
      <c r="V7" s="202">
        <v>22.8</v>
      </c>
      <c r="W7" s="202">
        <v>23.1</v>
      </c>
      <c r="X7" s="202">
        <v>23.3</v>
      </c>
      <c r="Y7" s="202">
        <v>22.5</v>
      </c>
      <c r="Z7" s="209">
        <f t="shared" si="0"/>
        <v>22.558333333333334</v>
      </c>
      <c r="AA7" s="150">
        <v>24.5</v>
      </c>
      <c r="AB7" s="151">
        <v>0.6604166666666667</v>
      </c>
      <c r="AC7" s="2">
        <v>5</v>
      </c>
      <c r="AD7" s="150">
        <v>20.9</v>
      </c>
      <c r="AE7" s="248">
        <v>0.15</v>
      </c>
      <c r="AF7" s="1"/>
    </row>
    <row r="8" spans="1:32" ht="11.25" customHeight="1">
      <c r="A8" s="210">
        <v>6</v>
      </c>
      <c r="B8" s="202">
        <v>23.2</v>
      </c>
      <c r="C8" s="202">
        <v>23</v>
      </c>
      <c r="D8" s="202">
        <v>22.7</v>
      </c>
      <c r="E8" s="202">
        <v>22.9</v>
      </c>
      <c r="F8" s="202">
        <v>22.9</v>
      </c>
      <c r="G8" s="202">
        <v>23.4</v>
      </c>
      <c r="H8" s="202">
        <v>23.8</v>
      </c>
      <c r="I8" s="202">
        <v>23.6</v>
      </c>
      <c r="J8" s="202">
        <v>23.8</v>
      </c>
      <c r="K8" s="202">
        <v>23.5</v>
      </c>
      <c r="L8" s="202">
        <v>23.8</v>
      </c>
      <c r="M8" s="202">
        <v>24.9</v>
      </c>
      <c r="N8" s="202">
        <v>25.8</v>
      </c>
      <c r="O8" s="202">
        <v>25.1</v>
      </c>
      <c r="P8" s="202">
        <v>24.8</v>
      </c>
      <c r="Q8" s="202">
        <v>24.9</v>
      </c>
      <c r="R8" s="202">
        <v>23.8</v>
      </c>
      <c r="S8" s="202">
        <v>23.2</v>
      </c>
      <c r="T8" s="202">
        <v>23.3</v>
      </c>
      <c r="U8" s="202">
        <v>23.8</v>
      </c>
      <c r="V8" s="202">
        <v>24.1</v>
      </c>
      <c r="W8" s="202">
        <v>23.3</v>
      </c>
      <c r="X8" s="202">
        <v>22.7</v>
      </c>
      <c r="Y8" s="202">
        <v>23.1</v>
      </c>
      <c r="Z8" s="209">
        <f t="shared" si="0"/>
        <v>23.725000000000005</v>
      </c>
      <c r="AA8" s="150">
        <v>26.3</v>
      </c>
      <c r="AB8" s="151">
        <v>0.5194444444444445</v>
      </c>
      <c r="AC8" s="2">
        <v>6</v>
      </c>
      <c r="AD8" s="150">
        <v>22.5</v>
      </c>
      <c r="AE8" s="248">
        <v>0.967361111111111</v>
      </c>
      <c r="AF8" s="1"/>
    </row>
    <row r="9" spans="1:32" ht="11.25" customHeight="1">
      <c r="A9" s="210">
        <v>7</v>
      </c>
      <c r="B9" s="202">
        <v>23.1</v>
      </c>
      <c r="C9" s="202">
        <v>22</v>
      </c>
      <c r="D9" s="202">
        <v>22.2</v>
      </c>
      <c r="E9" s="202">
        <v>22.2</v>
      </c>
      <c r="F9" s="202">
        <v>22</v>
      </c>
      <c r="G9" s="202">
        <v>22.4</v>
      </c>
      <c r="H9" s="202">
        <v>22.3</v>
      </c>
      <c r="I9" s="202">
        <v>21.7</v>
      </c>
      <c r="J9" s="202">
        <v>22</v>
      </c>
      <c r="K9" s="202">
        <v>22.4</v>
      </c>
      <c r="L9" s="202">
        <v>23.1</v>
      </c>
      <c r="M9" s="202">
        <v>24.2</v>
      </c>
      <c r="N9" s="202">
        <v>24.5</v>
      </c>
      <c r="O9" s="202">
        <v>24.3</v>
      </c>
      <c r="P9" s="202">
        <v>23.9</v>
      </c>
      <c r="Q9" s="202">
        <v>24.2</v>
      </c>
      <c r="R9" s="202">
        <v>23.5</v>
      </c>
      <c r="S9" s="202">
        <v>23.1</v>
      </c>
      <c r="T9" s="202">
        <v>22.8</v>
      </c>
      <c r="U9" s="202">
        <v>23</v>
      </c>
      <c r="V9" s="202">
        <v>22.2</v>
      </c>
      <c r="W9" s="202">
        <v>22</v>
      </c>
      <c r="X9" s="202">
        <v>21.6</v>
      </c>
      <c r="Y9" s="202">
        <v>21.7</v>
      </c>
      <c r="Z9" s="209">
        <f t="shared" si="0"/>
        <v>22.76666666666667</v>
      </c>
      <c r="AA9" s="150">
        <v>25.4</v>
      </c>
      <c r="AB9" s="151">
        <v>0.5569444444444445</v>
      </c>
      <c r="AC9" s="2">
        <v>7</v>
      </c>
      <c r="AD9" s="150">
        <v>21.4</v>
      </c>
      <c r="AE9" s="248">
        <v>0.9527777777777778</v>
      </c>
      <c r="AF9" s="1"/>
    </row>
    <row r="10" spans="1:32" ht="11.25" customHeight="1">
      <c r="A10" s="210">
        <v>8</v>
      </c>
      <c r="B10" s="202">
        <v>21.2</v>
      </c>
      <c r="C10" s="202">
        <v>21.7</v>
      </c>
      <c r="D10" s="202">
        <v>21.9</v>
      </c>
      <c r="E10" s="202">
        <v>21.9</v>
      </c>
      <c r="F10" s="202">
        <v>21.6</v>
      </c>
      <c r="G10" s="202">
        <v>23</v>
      </c>
      <c r="H10" s="202">
        <v>25.5</v>
      </c>
      <c r="I10" s="202">
        <v>27.2</v>
      </c>
      <c r="J10" s="202">
        <v>27.2</v>
      </c>
      <c r="K10" s="202">
        <v>28</v>
      </c>
      <c r="L10" s="202">
        <v>28.3</v>
      </c>
      <c r="M10" s="202">
        <v>27.3</v>
      </c>
      <c r="N10" s="202">
        <v>27.1</v>
      </c>
      <c r="O10" s="202">
        <v>26.2</v>
      </c>
      <c r="P10" s="202">
        <v>25.3</v>
      </c>
      <c r="Q10" s="202">
        <v>25.7</v>
      </c>
      <c r="R10" s="202">
        <v>26</v>
      </c>
      <c r="S10" s="202">
        <v>26.2</v>
      </c>
      <c r="T10" s="202">
        <v>24.6</v>
      </c>
      <c r="U10" s="202">
        <v>23.9</v>
      </c>
      <c r="V10" s="202">
        <v>23.7</v>
      </c>
      <c r="W10" s="202">
        <v>23.4</v>
      </c>
      <c r="X10" s="202">
        <v>23.3</v>
      </c>
      <c r="Y10" s="202">
        <v>23</v>
      </c>
      <c r="Z10" s="209">
        <f t="shared" si="0"/>
        <v>24.716666666666665</v>
      </c>
      <c r="AA10" s="150">
        <v>28.9</v>
      </c>
      <c r="AB10" s="151">
        <v>0.4458333333333333</v>
      </c>
      <c r="AC10" s="2">
        <v>8</v>
      </c>
      <c r="AD10" s="150">
        <v>21.1</v>
      </c>
      <c r="AE10" s="248">
        <v>0.041666666666666664</v>
      </c>
      <c r="AF10" s="1"/>
    </row>
    <row r="11" spans="1:32" ht="11.25" customHeight="1">
      <c r="A11" s="210">
        <v>9</v>
      </c>
      <c r="B11" s="202">
        <v>22.2</v>
      </c>
      <c r="C11" s="202">
        <v>22.3</v>
      </c>
      <c r="D11" s="202">
        <v>22.4</v>
      </c>
      <c r="E11" s="202">
        <v>22.5</v>
      </c>
      <c r="F11" s="202">
        <v>22.3</v>
      </c>
      <c r="G11" s="202">
        <v>22.7</v>
      </c>
      <c r="H11" s="202">
        <v>23.5</v>
      </c>
      <c r="I11" s="202">
        <v>24.3</v>
      </c>
      <c r="J11" s="202">
        <v>23.1</v>
      </c>
      <c r="K11" s="202">
        <v>23.5</v>
      </c>
      <c r="L11" s="202">
        <v>25</v>
      </c>
      <c r="M11" s="202">
        <v>24.5</v>
      </c>
      <c r="N11" s="202">
        <v>24.5</v>
      </c>
      <c r="O11" s="202">
        <v>24.1</v>
      </c>
      <c r="P11" s="202">
        <v>24.6</v>
      </c>
      <c r="Q11" s="202">
        <v>24.5</v>
      </c>
      <c r="R11" s="202">
        <v>24.4</v>
      </c>
      <c r="S11" s="202">
        <v>24.6</v>
      </c>
      <c r="T11" s="202">
        <v>24.2</v>
      </c>
      <c r="U11" s="202">
        <v>22.3</v>
      </c>
      <c r="V11" s="202">
        <v>22</v>
      </c>
      <c r="W11" s="202">
        <v>21.6</v>
      </c>
      <c r="X11" s="202">
        <v>21.7</v>
      </c>
      <c r="Y11" s="202">
        <v>21.5</v>
      </c>
      <c r="Z11" s="209">
        <f t="shared" si="0"/>
        <v>23.262500000000003</v>
      </c>
      <c r="AA11" s="150">
        <v>25.4</v>
      </c>
      <c r="AB11" s="151">
        <v>0.4666666666666666</v>
      </c>
      <c r="AC11" s="2">
        <v>9</v>
      </c>
      <c r="AD11" s="150">
        <v>21.4</v>
      </c>
      <c r="AE11" s="248">
        <v>1</v>
      </c>
      <c r="AF11" s="1"/>
    </row>
    <row r="12" spans="1:32" ht="11.25" customHeight="1">
      <c r="A12" s="218">
        <v>10</v>
      </c>
      <c r="B12" s="204">
        <v>21.8</v>
      </c>
      <c r="C12" s="204">
        <v>22.5</v>
      </c>
      <c r="D12" s="204">
        <v>22.9</v>
      </c>
      <c r="E12" s="204">
        <v>22.9</v>
      </c>
      <c r="F12" s="204">
        <v>22.4</v>
      </c>
      <c r="G12" s="204">
        <v>23.2</v>
      </c>
      <c r="H12" s="204">
        <v>24.9</v>
      </c>
      <c r="I12" s="204">
        <v>26.2</v>
      </c>
      <c r="J12" s="204">
        <v>27.1</v>
      </c>
      <c r="K12" s="204">
        <v>29</v>
      </c>
      <c r="L12" s="204">
        <v>30.5</v>
      </c>
      <c r="M12" s="204">
        <v>29.4</v>
      </c>
      <c r="N12" s="204">
        <v>29</v>
      </c>
      <c r="O12" s="204">
        <v>28.6</v>
      </c>
      <c r="P12" s="204">
        <v>28.7</v>
      </c>
      <c r="Q12" s="204">
        <v>28.6</v>
      </c>
      <c r="R12" s="204">
        <v>26.2</v>
      </c>
      <c r="S12" s="204">
        <v>23.6</v>
      </c>
      <c r="T12" s="204">
        <v>23.6</v>
      </c>
      <c r="U12" s="204">
        <v>22.9</v>
      </c>
      <c r="V12" s="204">
        <v>22.8</v>
      </c>
      <c r="W12" s="204">
        <v>23.1</v>
      </c>
      <c r="X12" s="204">
        <v>23</v>
      </c>
      <c r="Y12" s="204">
        <v>22.7</v>
      </c>
      <c r="Z12" s="219">
        <f t="shared" si="0"/>
        <v>25.233333333333334</v>
      </c>
      <c r="AA12" s="156">
        <v>31.4</v>
      </c>
      <c r="AB12" s="205">
        <v>0.475</v>
      </c>
      <c r="AC12" s="206">
        <v>10</v>
      </c>
      <c r="AD12" s="156">
        <v>21.4</v>
      </c>
      <c r="AE12" s="249">
        <v>0.009722222222222222</v>
      </c>
      <c r="AF12" s="1"/>
    </row>
    <row r="13" spans="1:32" ht="11.25" customHeight="1">
      <c r="A13" s="210">
        <v>11</v>
      </c>
      <c r="B13" s="202">
        <v>22</v>
      </c>
      <c r="C13" s="202">
        <v>22</v>
      </c>
      <c r="D13" s="202">
        <v>21.7</v>
      </c>
      <c r="E13" s="202">
        <v>21.4</v>
      </c>
      <c r="F13" s="202">
        <v>21.5</v>
      </c>
      <c r="G13" s="202">
        <v>23.5</v>
      </c>
      <c r="H13" s="202">
        <v>24</v>
      </c>
      <c r="I13" s="202">
        <v>24.2</v>
      </c>
      <c r="J13" s="202">
        <v>25</v>
      </c>
      <c r="K13" s="202">
        <v>25.9</v>
      </c>
      <c r="L13" s="202">
        <v>26</v>
      </c>
      <c r="M13" s="202">
        <v>25.9</v>
      </c>
      <c r="N13" s="202">
        <v>25.5</v>
      </c>
      <c r="O13" s="202">
        <v>25.6</v>
      </c>
      <c r="P13" s="202">
        <v>25.1</v>
      </c>
      <c r="Q13" s="202">
        <v>25.3</v>
      </c>
      <c r="R13" s="202">
        <v>23.7</v>
      </c>
      <c r="S13" s="202">
        <v>23.3</v>
      </c>
      <c r="T13" s="202">
        <v>22.5</v>
      </c>
      <c r="U13" s="202">
        <v>22.5</v>
      </c>
      <c r="V13" s="202">
        <v>22.9</v>
      </c>
      <c r="W13" s="202">
        <v>23.2</v>
      </c>
      <c r="X13" s="202">
        <v>23.4</v>
      </c>
      <c r="Y13" s="202">
        <v>23.6</v>
      </c>
      <c r="Z13" s="209">
        <f t="shared" si="0"/>
        <v>23.7375</v>
      </c>
      <c r="AA13" s="150">
        <v>26.4</v>
      </c>
      <c r="AB13" s="151">
        <v>0.4236111111111111</v>
      </c>
      <c r="AC13" s="2">
        <v>11</v>
      </c>
      <c r="AD13" s="150">
        <v>21.2</v>
      </c>
      <c r="AE13" s="248">
        <v>0.2027777777777778</v>
      </c>
      <c r="AF13" s="1"/>
    </row>
    <row r="14" spans="1:32" ht="11.25" customHeight="1">
      <c r="A14" s="210">
        <v>12</v>
      </c>
      <c r="B14" s="202">
        <v>23.7</v>
      </c>
      <c r="C14" s="202">
        <v>25.8</v>
      </c>
      <c r="D14" s="202">
        <v>26</v>
      </c>
      <c r="E14" s="202">
        <v>26</v>
      </c>
      <c r="F14" s="202">
        <v>26.2</v>
      </c>
      <c r="G14" s="202">
        <v>26.2</v>
      </c>
      <c r="H14" s="202">
        <v>26.5</v>
      </c>
      <c r="I14" s="202">
        <v>26.8</v>
      </c>
      <c r="J14" s="202">
        <v>27.2</v>
      </c>
      <c r="K14" s="202">
        <v>27.7</v>
      </c>
      <c r="L14" s="202">
        <v>27.7</v>
      </c>
      <c r="M14" s="202">
        <v>28.4</v>
      </c>
      <c r="N14" s="202">
        <v>28.7</v>
      </c>
      <c r="O14" s="202">
        <v>29.3</v>
      </c>
      <c r="P14" s="202">
        <v>29.1</v>
      </c>
      <c r="Q14" s="202">
        <v>27.6</v>
      </c>
      <c r="R14" s="202">
        <v>27.3</v>
      </c>
      <c r="S14" s="202">
        <v>27.2</v>
      </c>
      <c r="T14" s="202">
        <v>27.1</v>
      </c>
      <c r="U14" s="202">
        <v>23</v>
      </c>
      <c r="V14" s="202">
        <v>22.4</v>
      </c>
      <c r="W14" s="202">
        <v>21.7</v>
      </c>
      <c r="X14" s="202">
        <v>21.8</v>
      </c>
      <c r="Y14" s="202">
        <v>22.1</v>
      </c>
      <c r="Z14" s="209">
        <f t="shared" si="0"/>
        <v>26.0625</v>
      </c>
      <c r="AA14" s="150">
        <v>29.6</v>
      </c>
      <c r="AB14" s="151">
        <v>0.5736111111111112</v>
      </c>
      <c r="AC14" s="2">
        <v>12</v>
      </c>
      <c r="AD14" s="150">
        <v>21.4</v>
      </c>
      <c r="AE14" s="248">
        <v>0.9006944444444445</v>
      </c>
      <c r="AF14" s="1"/>
    </row>
    <row r="15" spans="1:32" ht="11.25" customHeight="1">
      <c r="A15" s="210">
        <v>13</v>
      </c>
      <c r="B15" s="202">
        <v>22.3</v>
      </c>
      <c r="C15" s="202">
        <v>22.2</v>
      </c>
      <c r="D15" s="202">
        <v>21.3</v>
      </c>
      <c r="E15" s="202">
        <v>21.4</v>
      </c>
      <c r="F15" s="202">
        <v>21.4</v>
      </c>
      <c r="G15" s="202">
        <v>21.7</v>
      </c>
      <c r="H15" s="202">
        <v>21.3</v>
      </c>
      <c r="I15" s="202">
        <v>20.6</v>
      </c>
      <c r="J15" s="202">
        <v>20.9</v>
      </c>
      <c r="K15" s="202">
        <v>20.1</v>
      </c>
      <c r="L15" s="202">
        <v>20.4</v>
      </c>
      <c r="M15" s="202">
        <v>19.7</v>
      </c>
      <c r="N15" s="202">
        <v>19.6</v>
      </c>
      <c r="O15" s="202">
        <v>19.2</v>
      </c>
      <c r="P15" s="202">
        <v>19.5</v>
      </c>
      <c r="Q15" s="202">
        <v>19.4</v>
      </c>
      <c r="R15" s="202">
        <v>19.3</v>
      </c>
      <c r="S15" s="202">
        <v>19.1</v>
      </c>
      <c r="T15" s="202">
        <v>18.9</v>
      </c>
      <c r="U15" s="202">
        <v>18.9</v>
      </c>
      <c r="V15" s="202">
        <v>18.4</v>
      </c>
      <c r="W15" s="202">
        <v>18.4</v>
      </c>
      <c r="X15" s="202">
        <v>18</v>
      </c>
      <c r="Y15" s="202">
        <v>18</v>
      </c>
      <c r="Z15" s="209">
        <f t="shared" si="0"/>
        <v>19.999999999999996</v>
      </c>
      <c r="AA15" s="150">
        <v>22.4</v>
      </c>
      <c r="AB15" s="151">
        <v>0.06319444444444444</v>
      </c>
      <c r="AC15" s="2">
        <v>13</v>
      </c>
      <c r="AD15" s="150">
        <v>17.9</v>
      </c>
      <c r="AE15" s="248">
        <v>0.9923611111111111</v>
      </c>
      <c r="AF15" s="1"/>
    </row>
    <row r="16" spans="1:32" ht="11.25" customHeight="1">
      <c r="A16" s="210">
        <v>14</v>
      </c>
      <c r="B16" s="202">
        <v>18.3</v>
      </c>
      <c r="C16" s="202">
        <v>18.9</v>
      </c>
      <c r="D16" s="202">
        <v>18.7</v>
      </c>
      <c r="E16" s="202">
        <v>18.4</v>
      </c>
      <c r="F16" s="202">
        <v>18.6</v>
      </c>
      <c r="G16" s="202">
        <v>18.3</v>
      </c>
      <c r="H16" s="202">
        <v>19.1</v>
      </c>
      <c r="I16" s="202">
        <v>19.1</v>
      </c>
      <c r="J16" s="202">
        <v>19.5</v>
      </c>
      <c r="K16" s="202">
        <v>20.3</v>
      </c>
      <c r="L16" s="202">
        <v>22.6</v>
      </c>
      <c r="M16" s="202">
        <v>24.6</v>
      </c>
      <c r="N16" s="202">
        <v>27</v>
      </c>
      <c r="O16" s="202">
        <v>27.2</v>
      </c>
      <c r="P16" s="202">
        <v>29</v>
      </c>
      <c r="Q16" s="202">
        <v>28.5</v>
      </c>
      <c r="R16" s="202">
        <v>28.3</v>
      </c>
      <c r="S16" s="202">
        <v>28.2</v>
      </c>
      <c r="T16" s="202">
        <v>27.4</v>
      </c>
      <c r="U16" s="202">
        <v>27</v>
      </c>
      <c r="V16" s="202">
        <v>26.4</v>
      </c>
      <c r="W16" s="202">
        <v>25.8</v>
      </c>
      <c r="X16" s="202">
        <v>23.2</v>
      </c>
      <c r="Y16" s="202">
        <v>21.2</v>
      </c>
      <c r="Z16" s="209">
        <f t="shared" si="0"/>
        <v>23.150000000000002</v>
      </c>
      <c r="AA16" s="150">
        <v>29</v>
      </c>
      <c r="AB16" s="151">
        <v>0.6361111111111112</v>
      </c>
      <c r="AC16" s="2">
        <v>14</v>
      </c>
      <c r="AD16" s="150">
        <v>18</v>
      </c>
      <c r="AE16" s="248">
        <v>0.02013888888888889</v>
      </c>
      <c r="AF16" s="1"/>
    </row>
    <row r="17" spans="1:32" ht="11.25" customHeight="1">
      <c r="A17" s="210">
        <v>15</v>
      </c>
      <c r="B17" s="202">
        <v>21.9</v>
      </c>
      <c r="C17" s="202">
        <v>24</v>
      </c>
      <c r="D17" s="202">
        <v>21.7</v>
      </c>
      <c r="E17" s="202">
        <v>22.7</v>
      </c>
      <c r="F17" s="202">
        <v>22.8</v>
      </c>
      <c r="G17" s="202">
        <v>23</v>
      </c>
      <c r="H17" s="202">
        <v>22.3</v>
      </c>
      <c r="I17" s="202">
        <v>23.9</v>
      </c>
      <c r="J17" s="202">
        <v>24.2</v>
      </c>
      <c r="K17" s="202">
        <v>25.7</v>
      </c>
      <c r="L17" s="202">
        <v>28.3</v>
      </c>
      <c r="M17" s="202">
        <v>28.6</v>
      </c>
      <c r="N17" s="202">
        <v>28.1</v>
      </c>
      <c r="O17" s="202">
        <v>27.6</v>
      </c>
      <c r="P17" s="202">
        <v>28.4</v>
      </c>
      <c r="Q17" s="202">
        <v>25.8</v>
      </c>
      <c r="R17" s="202">
        <v>25.4</v>
      </c>
      <c r="S17" s="202">
        <v>22.7</v>
      </c>
      <c r="T17" s="202">
        <v>22</v>
      </c>
      <c r="U17" s="202">
        <v>21.4</v>
      </c>
      <c r="V17" s="202">
        <v>21.4</v>
      </c>
      <c r="W17" s="202">
        <v>21.1</v>
      </c>
      <c r="X17" s="202">
        <v>21.1</v>
      </c>
      <c r="Y17" s="202">
        <v>20.8</v>
      </c>
      <c r="Z17" s="209">
        <f t="shared" si="0"/>
        <v>23.954166666666666</v>
      </c>
      <c r="AA17" s="150">
        <v>29.4</v>
      </c>
      <c r="AB17" s="151">
        <v>0.4784722222222222</v>
      </c>
      <c r="AC17" s="2">
        <v>15</v>
      </c>
      <c r="AD17" s="150">
        <v>20.6</v>
      </c>
      <c r="AE17" s="248">
        <v>0.9319444444444445</v>
      </c>
      <c r="AF17" s="1"/>
    </row>
    <row r="18" spans="1:32" ht="11.25" customHeight="1">
      <c r="A18" s="210">
        <v>16</v>
      </c>
      <c r="B18" s="202">
        <v>20.9</v>
      </c>
      <c r="C18" s="202">
        <v>20.8</v>
      </c>
      <c r="D18" s="202">
        <v>21.1</v>
      </c>
      <c r="E18" s="202">
        <v>21</v>
      </c>
      <c r="F18" s="202">
        <v>21.4</v>
      </c>
      <c r="G18" s="202">
        <v>20.5</v>
      </c>
      <c r="H18" s="202">
        <v>21.1</v>
      </c>
      <c r="I18" s="202">
        <v>23</v>
      </c>
      <c r="J18" s="202">
        <v>25.6</v>
      </c>
      <c r="K18" s="202">
        <v>25.3</v>
      </c>
      <c r="L18" s="202">
        <v>25.3</v>
      </c>
      <c r="M18" s="202">
        <v>26.6</v>
      </c>
      <c r="N18" s="202">
        <v>27.6</v>
      </c>
      <c r="O18" s="202">
        <v>27.2</v>
      </c>
      <c r="P18" s="202">
        <v>27.9</v>
      </c>
      <c r="Q18" s="202">
        <v>27.6</v>
      </c>
      <c r="R18" s="202">
        <v>27.4</v>
      </c>
      <c r="S18" s="202">
        <v>24.5</v>
      </c>
      <c r="T18" s="202">
        <v>23.8</v>
      </c>
      <c r="U18" s="202">
        <v>24.4</v>
      </c>
      <c r="V18" s="202">
        <v>23.9</v>
      </c>
      <c r="W18" s="202">
        <v>23.3</v>
      </c>
      <c r="X18" s="202">
        <v>22.9</v>
      </c>
      <c r="Y18" s="202">
        <v>23.3</v>
      </c>
      <c r="Z18" s="209">
        <f t="shared" si="0"/>
        <v>24.016666666666662</v>
      </c>
      <c r="AA18" s="150">
        <v>28.3</v>
      </c>
      <c r="AB18" s="151">
        <v>0.6368055555555555</v>
      </c>
      <c r="AC18" s="2">
        <v>16</v>
      </c>
      <c r="AD18" s="150">
        <v>20.4</v>
      </c>
      <c r="AE18" s="248">
        <v>0.24583333333333335</v>
      </c>
      <c r="AF18" s="1"/>
    </row>
    <row r="19" spans="1:32" ht="11.25" customHeight="1">
      <c r="A19" s="210">
        <v>17</v>
      </c>
      <c r="B19" s="202">
        <v>23.5</v>
      </c>
      <c r="C19" s="202">
        <v>23.5</v>
      </c>
      <c r="D19" s="202">
        <v>22.8</v>
      </c>
      <c r="E19" s="202">
        <v>23.1</v>
      </c>
      <c r="F19" s="202">
        <v>23</v>
      </c>
      <c r="G19" s="202">
        <v>23.8</v>
      </c>
      <c r="H19" s="202">
        <v>24.6</v>
      </c>
      <c r="I19" s="202">
        <v>24.3</v>
      </c>
      <c r="J19" s="202">
        <v>27.7</v>
      </c>
      <c r="K19" s="202">
        <v>28.8</v>
      </c>
      <c r="L19" s="202">
        <v>27.3</v>
      </c>
      <c r="M19" s="202">
        <v>27</v>
      </c>
      <c r="N19" s="202">
        <v>27.7</v>
      </c>
      <c r="O19" s="202">
        <v>29.1</v>
      </c>
      <c r="P19" s="202">
        <v>29</v>
      </c>
      <c r="Q19" s="202">
        <v>27.3</v>
      </c>
      <c r="R19" s="202">
        <v>27.5</v>
      </c>
      <c r="S19" s="202">
        <v>26.9</v>
      </c>
      <c r="T19" s="202">
        <v>26.2</v>
      </c>
      <c r="U19" s="202">
        <v>25.9</v>
      </c>
      <c r="V19" s="202">
        <v>26.3</v>
      </c>
      <c r="W19" s="202">
        <v>26.2</v>
      </c>
      <c r="X19" s="202">
        <v>25.9</v>
      </c>
      <c r="Y19" s="202">
        <v>25.6</v>
      </c>
      <c r="Z19" s="209">
        <f t="shared" si="0"/>
        <v>25.958333333333332</v>
      </c>
      <c r="AA19" s="150">
        <v>29.4</v>
      </c>
      <c r="AB19" s="151">
        <v>0.6229166666666667</v>
      </c>
      <c r="AC19" s="2">
        <v>17</v>
      </c>
      <c r="AD19" s="150">
        <v>22.3</v>
      </c>
      <c r="AE19" s="248">
        <v>0.14652777777777778</v>
      </c>
      <c r="AF19" s="1"/>
    </row>
    <row r="20" spans="1:32" ht="11.25" customHeight="1">
      <c r="A20" s="210">
        <v>18</v>
      </c>
      <c r="B20" s="202">
        <v>25.7</v>
      </c>
      <c r="C20" s="202">
        <v>25.4</v>
      </c>
      <c r="D20" s="202">
        <v>24.4</v>
      </c>
      <c r="E20" s="202">
        <v>24.3</v>
      </c>
      <c r="F20" s="202">
        <v>24.2</v>
      </c>
      <c r="G20" s="202">
        <v>24.5</v>
      </c>
      <c r="H20" s="202">
        <v>25.3</v>
      </c>
      <c r="I20" s="202">
        <v>27.7</v>
      </c>
      <c r="J20" s="202">
        <v>28.6</v>
      </c>
      <c r="K20" s="202">
        <v>29.5</v>
      </c>
      <c r="L20" s="202">
        <v>29.9</v>
      </c>
      <c r="M20" s="202">
        <v>29.2</v>
      </c>
      <c r="N20" s="202">
        <v>29.1</v>
      </c>
      <c r="O20" s="202">
        <v>29.1</v>
      </c>
      <c r="P20" s="202">
        <v>28.3</v>
      </c>
      <c r="Q20" s="202">
        <v>27.9</v>
      </c>
      <c r="R20" s="202">
        <v>28.2</v>
      </c>
      <c r="S20" s="202">
        <v>28.4</v>
      </c>
      <c r="T20" s="202">
        <v>26.9</v>
      </c>
      <c r="U20" s="202">
        <v>27</v>
      </c>
      <c r="V20" s="202">
        <v>27</v>
      </c>
      <c r="W20" s="202">
        <v>26.3</v>
      </c>
      <c r="X20" s="202">
        <v>25.9</v>
      </c>
      <c r="Y20" s="202">
        <v>25.6</v>
      </c>
      <c r="Z20" s="209">
        <f t="shared" si="0"/>
        <v>27.016666666666666</v>
      </c>
      <c r="AA20" s="150">
        <v>30.6</v>
      </c>
      <c r="AB20" s="151">
        <v>0.4451388888888889</v>
      </c>
      <c r="AC20" s="2">
        <v>18</v>
      </c>
      <c r="AD20" s="150">
        <v>24</v>
      </c>
      <c r="AE20" s="248">
        <v>0.20069444444444443</v>
      </c>
      <c r="AF20" s="1"/>
    </row>
    <row r="21" spans="1:32" ht="11.25" customHeight="1">
      <c r="A21" s="210">
        <v>19</v>
      </c>
      <c r="B21" s="202">
        <v>24.4</v>
      </c>
      <c r="C21" s="202">
        <v>23.5</v>
      </c>
      <c r="D21" s="202">
        <v>23.6</v>
      </c>
      <c r="E21" s="202">
        <v>24.1</v>
      </c>
      <c r="F21" s="202">
        <v>24.5</v>
      </c>
      <c r="G21" s="202">
        <v>25.4</v>
      </c>
      <c r="H21" s="202">
        <v>27.2</v>
      </c>
      <c r="I21" s="202">
        <v>28.9</v>
      </c>
      <c r="J21" s="202">
        <v>30.1</v>
      </c>
      <c r="K21" s="202">
        <v>29.9</v>
      </c>
      <c r="L21" s="202">
        <v>31.5</v>
      </c>
      <c r="M21" s="202">
        <v>32.4</v>
      </c>
      <c r="N21" s="202">
        <v>30.6</v>
      </c>
      <c r="O21" s="202">
        <v>30.7</v>
      </c>
      <c r="P21" s="202">
        <v>30.5</v>
      </c>
      <c r="Q21" s="202">
        <v>28.9</v>
      </c>
      <c r="R21" s="202">
        <v>28.1</v>
      </c>
      <c r="S21" s="202">
        <v>28.3</v>
      </c>
      <c r="T21" s="202">
        <v>28</v>
      </c>
      <c r="U21" s="202">
        <v>27.1</v>
      </c>
      <c r="V21" s="202">
        <v>26.2</v>
      </c>
      <c r="W21" s="202">
        <v>25.8</v>
      </c>
      <c r="X21" s="202">
        <v>25.7</v>
      </c>
      <c r="Y21" s="202">
        <v>25.6</v>
      </c>
      <c r="Z21" s="209">
        <f t="shared" si="0"/>
        <v>27.541666666666668</v>
      </c>
      <c r="AA21" s="150">
        <v>32.5</v>
      </c>
      <c r="AB21" s="151">
        <v>0.5006944444444444</v>
      </c>
      <c r="AC21" s="2">
        <v>19</v>
      </c>
      <c r="AD21" s="150">
        <v>23.4</v>
      </c>
      <c r="AE21" s="248">
        <v>0.09861111111111111</v>
      </c>
      <c r="AF21" s="1"/>
    </row>
    <row r="22" spans="1:32" ht="11.25" customHeight="1">
      <c r="A22" s="218">
        <v>20</v>
      </c>
      <c r="B22" s="204">
        <v>25.3</v>
      </c>
      <c r="C22" s="204">
        <v>24.7</v>
      </c>
      <c r="D22" s="204">
        <v>24.6</v>
      </c>
      <c r="E22" s="204">
        <v>24.3</v>
      </c>
      <c r="F22" s="204">
        <v>24.8</v>
      </c>
      <c r="G22" s="204">
        <v>25.9</v>
      </c>
      <c r="H22" s="204">
        <v>27.6</v>
      </c>
      <c r="I22" s="204">
        <v>30.1</v>
      </c>
      <c r="J22" s="204">
        <v>31.4</v>
      </c>
      <c r="K22" s="204">
        <v>30.3</v>
      </c>
      <c r="L22" s="204">
        <v>29.8</v>
      </c>
      <c r="M22" s="204">
        <v>30.6</v>
      </c>
      <c r="N22" s="204">
        <v>30.6</v>
      </c>
      <c r="O22" s="204">
        <v>31.6</v>
      </c>
      <c r="P22" s="204">
        <v>30.8</v>
      </c>
      <c r="Q22" s="204">
        <v>29.9</v>
      </c>
      <c r="R22" s="204">
        <v>30.6</v>
      </c>
      <c r="S22" s="204">
        <v>29.6</v>
      </c>
      <c r="T22" s="204">
        <v>29.3</v>
      </c>
      <c r="U22" s="204">
        <v>28.7</v>
      </c>
      <c r="V22" s="204">
        <v>27.6</v>
      </c>
      <c r="W22" s="204">
        <v>26</v>
      </c>
      <c r="X22" s="204">
        <v>26</v>
      </c>
      <c r="Y22" s="204">
        <v>26.4</v>
      </c>
      <c r="Z22" s="219">
        <f t="shared" si="0"/>
        <v>28.187500000000004</v>
      </c>
      <c r="AA22" s="156">
        <v>32.4</v>
      </c>
      <c r="AB22" s="205">
        <v>0.40138888888888885</v>
      </c>
      <c r="AC22" s="206">
        <v>20</v>
      </c>
      <c r="AD22" s="156">
        <v>24.2</v>
      </c>
      <c r="AE22" s="249">
        <v>0.16458333333333333</v>
      </c>
      <c r="AF22" s="1"/>
    </row>
    <row r="23" spans="1:32" ht="11.25" customHeight="1">
      <c r="A23" s="210">
        <v>21</v>
      </c>
      <c r="B23" s="202">
        <v>26.3</v>
      </c>
      <c r="C23" s="202">
        <v>25.4</v>
      </c>
      <c r="D23" s="202">
        <v>24.9</v>
      </c>
      <c r="E23" s="202">
        <v>24.5</v>
      </c>
      <c r="F23" s="202">
        <v>24.7</v>
      </c>
      <c r="G23" s="202">
        <v>24.4</v>
      </c>
      <c r="H23" s="202">
        <v>27.1</v>
      </c>
      <c r="I23" s="202">
        <v>26.8</v>
      </c>
      <c r="J23" s="202">
        <v>29.3</v>
      </c>
      <c r="K23" s="202">
        <v>29.9</v>
      </c>
      <c r="L23" s="202">
        <v>30</v>
      </c>
      <c r="M23" s="202">
        <v>31</v>
      </c>
      <c r="N23" s="202">
        <v>30.3</v>
      </c>
      <c r="O23" s="202">
        <v>30.3</v>
      </c>
      <c r="P23" s="202">
        <v>29.5</v>
      </c>
      <c r="Q23" s="202">
        <v>29.4</v>
      </c>
      <c r="R23" s="202">
        <v>28</v>
      </c>
      <c r="S23" s="202">
        <v>27.7</v>
      </c>
      <c r="T23" s="202">
        <v>26.4</v>
      </c>
      <c r="U23" s="202">
        <v>25.8</v>
      </c>
      <c r="V23" s="202">
        <v>25</v>
      </c>
      <c r="W23" s="202">
        <v>25</v>
      </c>
      <c r="X23" s="202">
        <v>25.6</v>
      </c>
      <c r="Y23" s="202">
        <v>24.9</v>
      </c>
      <c r="Z23" s="209">
        <f t="shared" si="0"/>
        <v>27.174999999999997</v>
      </c>
      <c r="AA23" s="150">
        <v>31.1</v>
      </c>
      <c r="AB23" s="151">
        <v>0.5006944444444444</v>
      </c>
      <c r="AC23" s="2">
        <v>21</v>
      </c>
      <c r="AD23" s="150">
        <v>23.4</v>
      </c>
      <c r="AE23" s="248">
        <v>0.23680555555555557</v>
      </c>
      <c r="AF23" s="1"/>
    </row>
    <row r="24" spans="1:32" ht="11.25" customHeight="1">
      <c r="A24" s="210">
        <v>22</v>
      </c>
      <c r="B24" s="202">
        <v>24.9</v>
      </c>
      <c r="C24" s="202">
        <v>24.6</v>
      </c>
      <c r="D24" s="202">
        <v>24.5</v>
      </c>
      <c r="E24" s="202">
        <v>24.7</v>
      </c>
      <c r="F24" s="202">
        <v>24.5</v>
      </c>
      <c r="G24" s="202">
        <v>26.3</v>
      </c>
      <c r="H24" s="202">
        <v>27.2</v>
      </c>
      <c r="I24" s="202">
        <v>27.6</v>
      </c>
      <c r="J24" s="202">
        <v>28.3</v>
      </c>
      <c r="K24" s="202">
        <v>30</v>
      </c>
      <c r="L24" s="202">
        <v>29.8</v>
      </c>
      <c r="M24" s="202">
        <v>30.9</v>
      </c>
      <c r="N24" s="202">
        <v>30.5</v>
      </c>
      <c r="O24" s="202">
        <v>29.3</v>
      </c>
      <c r="P24" s="202">
        <v>29.6</v>
      </c>
      <c r="Q24" s="202">
        <v>29.4</v>
      </c>
      <c r="R24" s="202">
        <v>28.5</v>
      </c>
      <c r="S24" s="202">
        <v>27.8</v>
      </c>
      <c r="T24" s="202">
        <v>25.2</v>
      </c>
      <c r="U24" s="202">
        <v>25.5</v>
      </c>
      <c r="V24" s="202">
        <v>26.1</v>
      </c>
      <c r="W24" s="202">
        <v>24.7</v>
      </c>
      <c r="X24" s="202">
        <v>25</v>
      </c>
      <c r="Y24" s="202">
        <v>24.6</v>
      </c>
      <c r="Z24" s="209">
        <f t="shared" si="0"/>
        <v>27.062500000000004</v>
      </c>
      <c r="AA24" s="150">
        <v>31.3</v>
      </c>
      <c r="AB24" s="151">
        <v>0.5048611111111111</v>
      </c>
      <c r="AC24" s="2">
        <v>22</v>
      </c>
      <c r="AD24" s="150">
        <v>24.4</v>
      </c>
      <c r="AE24" s="248">
        <v>0.925</v>
      </c>
      <c r="AF24" s="1"/>
    </row>
    <row r="25" spans="1:32" ht="11.25" customHeight="1">
      <c r="A25" s="210">
        <v>23</v>
      </c>
      <c r="B25" s="202">
        <v>24.5</v>
      </c>
      <c r="C25" s="202">
        <v>24.7</v>
      </c>
      <c r="D25" s="202">
        <v>22.8</v>
      </c>
      <c r="E25" s="202">
        <v>23.2</v>
      </c>
      <c r="F25" s="202">
        <v>24.3</v>
      </c>
      <c r="G25" s="202">
        <v>25.2</v>
      </c>
      <c r="H25" s="202">
        <v>28.2</v>
      </c>
      <c r="I25" s="202">
        <v>29.7</v>
      </c>
      <c r="J25" s="202">
        <v>30.7</v>
      </c>
      <c r="K25" s="202">
        <v>30.2</v>
      </c>
      <c r="L25" s="202">
        <v>29.9</v>
      </c>
      <c r="M25" s="202">
        <v>30.7</v>
      </c>
      <c r="N25" s="202">
        <v>30.7</v>
      </c>
      <c r="O25" s="202">
        <v>29.9</v>
      </c>
      <c r="P25" s="202">
        <v>29.6</v>
      </c>
      <c r="Q25" s="202">
        <v>29.6</v>
      </c>
      <c r="R25" s="202">
        <v>29.6</v>
      </c>
      <c r="S25" s="202">
        <v>28.9</v>
      </c>
      <c r="T25" s="202">
        <v>27.7</v>
      </c>
      <c r="U25" s="202">
        <v>27.4</v>
      </c>
      <c r="V25" s="202">
        <v>26.8</v>
      </c>
      <c r="W25" s="202">
        <v>25.9</v>
      </c>
      <c r="X25" s="202">
        <v>26.2</v>
      </c>
      <c r="Y25" s="202">
        <v>26</v>
      </c>
      <c r="Z25" s="209">
        <f t="shared" si="0"/>
        <v>27.599999999999994</v>
      </c>
      <c r="AA25" s="150">
        <v>32</v>
      </c>
      <c r="AB25" s="151">
        <v>0.3951388888888889</v>
      </c>
      <c r="AC25" s="2">
        <v>23</v>
      </c>
      <c r="AD25" s="150">
        <v>22.7</v>
      </c>
      <c r="AE25" s="248">
        <v>0.12916666666666668</v>
      </c>
      <c r="AF25" s="1"/>
    </row>
    <row r="26" spans="1:32" ht="11.25" customHeight="1">
      <c r="A26" s="210">
        <v>24</v>
      </c>
      <c r="B26" s="202">
        <v>25.1</v>
      </c>
      <c r="C26" s="202">
        <v>25.2</v>
      </c>
      <c r="D26" s="202">
        <v>25</v>
      </c>
      <c r="E26" s="202">
        <v>25.6</v>
      </c>
      <c r="F26" s="202">
        <v>25.9</v>
      </c>
      <c r="G26" s="202">
        <v>24.6</v>
      </c>
      <c r="H26" s="202">
        <v>27.1</v>
      </c>
      <c r="I26" s="202">
        <v>30.3</v>
      </c>
      <c r="J26" s="202">
        <v>29.8</v>
      </c>
      <c r="K26" s="202">
        <v>30.4</v>
      </c>
      <c r="L26" s="202">
        <v>31</v>
      </c>
      <c r="M26" s="202">
        <v>30.8</v>
      </c>
      <c r="N26" s="202">
        <v>31.4</v>
      </c>
      <c r="O26" s="202">
        <v>30.4</v>
      </c>
      <c r="P26" s="202">
        <v>28.9</v>
      </c>
      <c r="Q26" s="202">
        <v>29.3</v>
      </c>
      <c r="R26" s="202">
        <v>27.8</v>
      </c>
      <c r="S26" s="202">
        <v>27.2</v>
      </c>
      <c r="T26" s="202">
        <v>25.6</v>
      </c>
      <c r="U26" s="202">
        <v>25.3</v>
      </c>
      <c r="V26" s="202">
        <v>25.5</v>
      </c>
      <c r="W26" s="202">
        <v>26</v>
      </c>
      <c r="X26" s="202">
        <v>25.3</v>
      </c>
      <c r="Y26" s="202">
        <v>24.8</v>
      </c>
      <c r="Z26" s="209">
        <f t="shared" si="0"/>
        <v>27.42916666666666</v>
      </c>
      <c r="AA26" s="150">
        <v>31.8</v>
      </c>
      <c r="AB26" s="151">
        <v>0.4777777777777778</v>
      </c>
      <c r="AC26" s="2">
        <v>24</v>
      </c>
      <c r="AD26" s="150">
        <v>24.5</v>
      </c>
      <c r="AE26" s="248">
        <v>0.24861111111111112</v>
      </c>
      <c r="AF26" s="1"/>
    </row>
    <row r="27" spans="1:32" ht="11.25" customHeight="1">
      <c r="A27" s="210">
        <v>25</v>
      </c>
      <c r="B27" s="202">
        <v>24.8</v>
      </c>
      <c r="C27" s="202">
        <v>24.9</v>
      </c>
      <c r="D27" s="202">
        <v>24.4</v>
      </c>
      <c r="E27" s="202">
        <v>24.5</v>
      </c>
      <c r="F27" s="202">
        <v>25</v>
      </c>
      <c r="G27" s="202">
        <v>25.2</v>
      </c>
      <c r="H27" s="202">
        <v>27.5</v>
      </c>
      <c r="I27" s="202">
        <v>28</v>
      </c>
      <c r="J27" s="202">
        <v>29.8</v>
      </c>
      <c r="K27" s="202">
        <v>30.5</v>
      </c>
      <c r="L27" s="202">
        <v>30.7</v>
      </c>
      <c r="M27" s="202">
        <v>31.4</v>
      </c>
      <c r="N27" s="202">
        <v>31.3</v>
      </c>
      <c r="O27" s="202">
        <v>29.9</v>
      </c>
      <c r="P27" s="202">
        <v>28.9</v>
      </c>
      <c r="Q27" s="202">
        <v>28.4</v>
      </c>
      <c r="R27" s="202">
        <v>27.8</v>
      </c>
      <c r="S27" s="202">
        <v>27.6</v>
      </c>
      <c r="T27" s="202">
        <v>27</v>
      </c>
      <c r="U27" s="202">
        <v>25.5</v>
      </c>
      <c r="V27" s="202">
        <v>24.5</v>
      </c>
      <c r="W27" s="202">
        <v>24</v>
      </c>
      <c r="X27" s="202">
        <v>23.7</v>
      </c>
      <c r="Y27" s="202">
        <v>23.6</v>
      </c>
      <c r="Z27" s="209">
        <f t="shared" si="0"/>
        <v>27.037499999999998</v>
      </c>
      <c r="AA27" s="150">
        <v>31.9</v>
      </c>
      <c r="AB27" s="151">
        <v>0.49513888888888885</v>
      </c>
      <c r="AC27" s="2">
        <v>25</v>
      </c>
      <c r="AD27" s="150">
        <v>23.5</v>
      </c>
      <c r="AE27" s="248">
        <v>1</v>
      </c>
      <c r="AF27" s="1"/>
    </row>
    <row r="28" spans="1:32" ht="11.25" customHeight="1">
      <c r="A28" s="210">
        <v>26</v>
      </c>
      <c r="B28" s="202">
        <v>23.7</v>
      </c>
      <c r="C28" s="202">
        <v>23.5</v>
      </c>
      <c r="D28" s="202">
        <v>22.9</v>
      </c>
      <c r="E28" s="202">
        <v>22.5</v>
      </c>
      <c r="F28" s="202">
        <v>22.8</v>
      </c>
      <c r="G28" s="202">
        <v>24.4</v>
      </c>
      <c r="H28" s="202">
        <v>25.3</v>
      </c>
      <c r="I28" s="202">
        <v>26.7</v>
      </c>
      <c r="J28" s="202">
        <v>27.2</v>
      </c>
      <c r="K28" s="202">
        <v>29.2</v>
      </c>
      <c r="L28" s="202">
        <v>28.5</v>
      </c>
      <c r="M28" s="202">
        <v>28.1</v>
      </c>
      <c r="N28" s="202">
        <v>28.1</v>
      </c>
      <c r="O28" s="202">
        <v>29.3</v>
      </c>
      <c r="P28" s="202">
        <v>27.7</v>
      </c>
      <c r="Q28" s="202">
        <v>26.4</v>
      </c>
      <c r="R28" s="202">
        <v>24.2</v>
      </c>
      <c r="S28" s="202">
        <v>24.9</v>
      </c>
      <c r="T28" s="202">
        <v>24.9</v>
      </c>
      <c r="U28" s="202">
        <v>24</v>
      </c>
      <c r="V28" s="202">
        <v>24.4</v>
      </c>
      <c r="W28" s="202">
        <v>24.1</v>
      </c>
      <c r="X28" s="202">
        <v>24.2</v>
      </c>
      <c r="Y28" s="202">
        <v>24</v>
      </c>
      <c r="Z28" s="209">
        <f t="shared" si="0"/>
        <v>25.458333333333332</v>
      </c>
      <c r="AA28" s="150">
        <v>29.6</v>
      </c>
      <c r="AB28" s="151">
        <v>0.4756944444444444</v>
      </c>
      <c r="AC28" s="2">
        <v>26</v>
      </c>
      <c r="AD28" s="150">
        <v>22.3</v>
      </c>
      <c r="AE28" s="248">
        <v>0.17569444444444446</v>
      </c>
      <c r="AF28" s="1"/>
    </row>
    <row r="29" spans="1:32" ht="11.25" customHeight="1">
      <c r="A29" s="210">
        <v>27</v>
      </c>
      <c r="B29" s="202">
        <v>24.2</v>
      </c>
      <c r="C29" s="202">
        <v>23.3</v>
      </c>
      <c r="D29" s="202">
        <v>23.3</v>
      </c>
      <c r="E29" s="202">
        <v>23</v>
      </c>
      <c r="F29" s="202">
        <v>23.4</v>
      </c>
      <c r="G29" s="202">
        <v>25</v>
      </c>
      <c r="H29" s="202">
        <v>27.1</v>
      </c>
      <c r="I29" s="202">
        <v>28.8</v>
      </c>
      <c r="J29" s="202">
        <v>29</v>
      </c>
      <c r="K29" s="202">
        <v>30</v>
      </c>
      <c r="L29" s="202">
        <v>30.9</v>
      </c>
      <c r="M29" s="202">
        <v>31.6</v>
      </c>
      <c r="N29" s="202">
        <v>29.7</v>
      </c>
      <c r="O29" s="202">
        <v>29.7</v>
      </c>
      <c r="P29" s="202">
        <v>30.4</v>
      </c>
      <c r="Q29" s="202">
        <v>30</v>
      </c>
      <c r="R29" s="202">
        <v>28.9</v>
      </c>
      <c r="S29" s="202">
        <v>28</v>
      </c>
      <c r="T29" s="202">
        <v>27.7</v>
      </c>
      <c r="U29" s="202">
        <v>28.2</v>
      </c>
      <c r="V29" s="202">
        <v>27.5</v>
      </c>
      <c r="W29" s="202">
        <v>26.8</v>
      </c>
      <c r="X29" s="202">
        <v>26.1</v>
      </c>
      <c r="Y29" s="202">
        <v>25</v>
      </c>
      <c r="Z29" s="209">
        <f t="shared" si="0"/>
        <v>27.400000000000002</v>
      </c>
      <c r="AA29" s="150">
        <v>32.2</v>
      </c>
      <c r="AB29" s="151">
        <v>0.5152777777777778</v>
      </c>
      <c r="AC29" s="2">
        <v>27</v>
      </c>
      <c r="AD29" s="150">
        <v>23</v>
      </c>
      <c r="AE29" s="248">
        <v>0.18333333333333335</v>
      </c>
      <c r="AF29" s="1"/>
    </row>
    <row r="30" spans="1:32" ht="11.25" customHeight="1">
      <c r="A30" s="210">
        <v>28</v>
      </c>
      <c r="B30" s="202">
        <v>24.6</v>
      </c>
      <c r="C30" s="202">
        <v>23.9</v>
      </c>
      <c r="D30" s="202">
        <v>23.8</v>
      </c>
      <c r="E30" s="202">
        <v>24.2</v>
      </c>
      <c r="F30" s="202">
        <v>23.6</v>
      </c>
      <c r="G30" s="202">
        <v>25.9</v>
      </c>
      <c r="H30" s="202">
        <v>28.7</v>
      </c>
      <c r="I30" s="202">
        <v>28.8</v>
      </c>
      <c r="J30" s="202">
        <v>32.1</v>
      </c>
      <c r="K30" s="202">
        <v>32.2</v>
      </c>
      <c r="L30" s="202">
        <v>32.6</v>
      </c>
      <c r="M30" s="202">
        <v>31.5</v>
      </c>
      <c r="N30" s="202">
        <v>31.8</v>
      </c>
      <c r="O30" s="202">
        <v>31.9</v>
      </c>
      <c r="P30" s="202">
        <v>30.5</v>
      </c>
      <c r="Q30" s="202">
        <v>28.9</v>
      </c>
      <c r="R30" s="202">
        <v>29.2</v>
      </c>
      <c r="S30" s="202">
        <v>27.2</v>
      </c>
      <c r="T30" s="202">
        <v>27.8</v>
      </c>
      <c r="U30" s="202">
        <v>27.4</v>
      </c>
      <c r="V30" s="202">
        <v>26.2</v>
      </c>
      <c r="W30" s="202">
        <v>25.3</v>
      </c>
      <c r="X30" s="202">
        <v>25</v>
      </c>
      <c r="Y30" s="202">
        <v>25.2</v>
      </c>
      <c r="Z30" s="209">
        <f t="shared" si="0"/>
        <v>27.84583333333333</v>
      </c>
      <c r="AA30" s="150">
        <v>33</v>
      </c>
      <c r="AB30" s="151">
        <v>0.45</v>
      </c>
      <c r="AC30" s="2">
        <v>28</v>
      </c>
      <c r="AD30" s="150">
        <v>23.4</v>
      </c>
      <c r="AE30" s="248">
        <v>0.20486111111111113</v>
      </c>
      <c r="AF30" s="1"/>
    </row>
    <row r="31" spans="1:32" ht="11.25" customHeight="1">
      <c r="A31" s="210">
        <v>29</v>
      </c>
      <c r="B31" s="202">
        <v>24.4</v>
      </c>
      <c r="C31" s="202">
        <v>23.5</v>
      </c>
      <c r="D31" s="202">
        <v>23.1</v>
      </c>
      <c r="E31" s="202">
        <v>23.8</v>
      </c>
      <c r="F31" s="202">
        <v>23.9</v>
      </c>
      <c r="G31" s="202">
        <v>25.9</v>
      </c>
      <c r="H31" s="202">
        <v>26.6</v>
      </c>
      <c r="I31" s="202">
        <v>25.3</v>
      </c>
      <c r="J31" s="202">
        <v>27.3</v>
      </c>
      <c r="K31" s="202">
        <v>28.2</v>
      </c>
      <c r="L31" s="202">
        <v>27.9</v>
      </c>
      <c r="M31" s="202">
        <v>26.8</v>
      </c>
      <c r="N31" s="202">
        <v>27.7</v>
      </c>
      <c r="O31" s="202">
        <v>25.9</v>
      </c>
      <c r="P31" s="202">
        <v>25.1</v>
      </c>
      <c r="Q31" s="202">
        <v>25.3</v>
      </c>
      <c r="R31" s="202">
        <v>24.7</v>
      </c>
      <c r="S31" s="202">
        <v>23.9</v>
      </c>
      <c r="T31" s="202">
        <v>24.6</v>
      </c>
      <c r="U31" s="202">
        <v>24.4</v>
      </c>
      <c r="V31" s="202">
        <v>24.5</v>
      </c>
      <c r="W31" s="202">
        <v>22.6</v>
      </c>
      <c r="X31" s="202">
        <v>23</v>
      </c>
      <c r="Y31" s="202">
        <v>22.9</v>
      </c>
      <c r="Z31" s="209">
        <f t="shared" si="0"/>
        <v>25.054166666666664</v>
      </c>
      <c r="AA31" s="150">
        <v>28.8</v>
      </c>
      <c r="AB31" s="151">
        <v>0.3923611111111111</v>
      </c>
      <c r="AC31" s="2">
        <v>29</v>
      </c>
      <c r="AD31" s="150">
        <v>22.4</v>
      </c>
      <c r="AE31" s="248">
        <v>0.9284722222222223</v>
      </c>
      <c r="AF31" s="1"/>
    </row>
    <row r="32" spans="1:32" ht="11.25" customHeight="1">
      <c r="A32" s="210">
        <v>30</v>
      </c>
      <c r="B32" s="202">
        <v>22.2</v>
      </c>
      <c r="C32" s="202">
        <v>22.6</v>
      </c>
      <c r="D32" s="202">
        <v>22.2</v>
      </c>
      <c r="E32" s="202">
        <v>23</v>
      </c>
      <c r="F32" s="202">
        <v>22.5</v>
      </c>
      <c r="G32" s="202">
        <v>21.8</v>
      </c>
      <c r="H32" s="202">
        <v>22.2</v>
      </c>
      <c r="I32" s="202">
        <v>22.9</v>
      </c>
      <c r="J32" s="202">
        <v>23.5</v>
      </c>
      <c r="K32" s="202">
        <v>24</v>
      </c>
      <c r="L32" s="202">
        <v>23.7</v>
      </c>
      <c r="M32" s="202">
        <v>23.7</v>
      </c>
      <c r="N32" s="202">
        <v>22.7</v>
      </c>
      <c r="O32" s="202">
        <v>23.2</v>
      </c>
      <c r="P32" s="202">
        <v>24</v>
      </c>
      <c r="Q32" s="202">
        <v>23.5</v>
      </c>
      <c r="R32" s="202">
        <v>23.4</v>
      </c>
      <c r="S32" s="202">
        <v>23.8</v>
      </c>
      <c r="T32" s="202">
        <v>23.9</v>
      </c>
      <c r="U32" s="202">
        <v>24</v>
      </c>
      <c r="V32" s="202">
        <v>23.8</v>
      </c>
      <c r="W32" s="202">
        <v>23.3</v>
      </c>
      <c r="X32" s="202">
        <v>22.4</v>
      </c>
      <c r="Y32" s="202">
        <v>22.7</v>
      </c>
      <c r="Z32" s="209">
        <f t="shared" si="0"/>
        <v>23.125</v>
      </c>
      <c r="AA32" s="150">
        <v>25.3</v>
      </c>
      <c r="AB32" s="151">
        <v>0.4298611111111111</v>
      </c>
      <c r="AC32" s="2">
        <v>30</v>
      </c>
      <c r="AD32" s="150">
        <v>21.7</v>
      </c>
      <c r="AE32" s="248">
        <v>0.25</v>
      </c>
      <c r="AF32" s="1"/>
    </row>
    <row r="33" spans="1:32" ht="11.25" customHeight="1">
      <c r="A33" s="210">
        <v>31</v>
      </c>
      <c r="B33" s="202">
        <v>22.9</v>
      </c>
      <c r="C33" s="202">
        <v>23.1</v>
      </c>
      <c r="D33" s="202">
        <v>23.4</v>
      </c>
      <c r="E33" s="202">
        <v>23</v>
      </c>
      <c r="F33" s="202">
        <v>22.5</v>
      </c>
      <c r="G33" s="202">
        <v>24.4</v>
      </c>
      <c r="H33" s="202">
        <v>28</v>
      </c>
      <c r="I33" s="202">
        <v>28.6</v>
      </c>
      <c r="J33" s="202">
        <v>30.1</v>
      </c>
      <c r="K33" s="202">
        <v>31.2</v>
      </c>
      <c r="L33" s="202">
        <v>31.7</v>
      </c>
      <c r="M33" s="202">
        <v>30.1</v>
      </c>
      <c r="N33" s="202">
        <v>29.9</v>
      </c>
      <c r="O33" s="202">
        <v>30.9</v>
      </c>
      <c r="P33" s="202">
        <v>29.3</v>
      </c>
      <c r="Q33" s="202">
        <v>28.8</v>
      </c>
      <c r="R33" s="202">
        <v>29</v>
      </c>
      <c r="S33" s="202">
        <v>27.1</v>
      </c>
      <c r="T33" s="202">
        <v>25.7</v>
      </c>
      <c r="U33" s="202">
        <v>24.9</v>
      </c>
      <c r="V33" s="202">
        <v>23.8</v>
      </c>
      <c r="W33" s="202">
        <v>23.3</v>
      </c>
      <c r="X33" s="202">
        <v>23.6</v>
      </c>
      <c r="Y33" s="202">
        <v>23.9</v>
      </c>
      <c r="Z33" s="209">
        <f t="shared" si="0"/>
        <v>26.63333333333333</v>
      </c>
      <c r="AA33" s="150">
        <v>32.6</v>
      </c>
      <c r="AB33" s="151">
        <v>0.4666666666666666</v>
      </c>
      <c r="AC33" s="2">
        <v>31</v>
      </c>
      <c r="AD33" s="150">
        <v>22.1</v>
      </c>
      <c r="AE33" s="248">
        <v>0.2</v>
      </c>
      <c r="AF33" s="1"/>
    </row>
    <row r="34" spans="1:32" ht="15" customHeight="1">
      <c r="A34" s="211" t="s">
        <v>9</v>
      </c>
      <c r="B34" s="212">
        <f aca="true" t="shared" si="1" ref="B34:Q34">AVERAGE(B3:B33)</f>
        <v>23.06451612903226</v>
      </c>
      <c r="C34" s="212">
        <f t="shared" si="1"/>
        <v>23.07741935483871</v>
      </c>
      <c r="D34" s="212">
        <f t="shared" si="1"/>
        <v>22.774193548387093</v>
      </c>
      <c r="E34" s="212">
        <f t="shared" si="1"/>
        <v>22.803225806451614</v>
      </c>
      <c r="F34" s="212">
        <f t="shared" si="1"/>
        <v>22.88387096774193</v>
      </c>
      <c r="G34" s="212">
        <f t="shared" si="1"/>
        <v>23.522580645161288</v>
      </c>
      <c r="H34" s="212">
        <f t="shared" si="1"/>
        <v>24.667741935483882</v>
      </c>
      <c r="I34" s="212">
        <f t="shared" si="1"/>
        <v>25.377419354838707</v>
      </c>
      <c r="J34" s="212">
        <f t="shared" si="1"/>
        <v>26.351612903225806</v>
      </c>
      <c r="K34" s="212">
        <f t="shared" si="1"/>
        <v>26.825806451612912</v>
      </c>
      <c r="L34" s="212">
        <f t="shared" si="1"/>
        <v>27.338709677419356</v>
      </c>
      <c r="M34" s="212">
        <f t="shared" si="1"/>
        <v>27.416129032258063</v>
      </c>
      <c r="N34" s="212">
        <f t="shared" si="1"/>
        <v>27.47096774193549</v>
      </c>
      <c r="O34" s="212">
        <f t="shared" si="1"/>
        <v>27.34838709677419</v>
      </c>
      <c r="P34" s="212">
        <f t="shared" si="1"/>
        <v>27.119354838709675</v>
      </c>
      <c r="Q34" s="212">
        <f t="shared" si="1"/>
        <v>26.712903225806446</v>
      </c>
      <c r="R34" s="212">
        <f>AVERAGE(R3:R33)</f>
        <v>26.187096774193552</v>
      </c>
      <c r="S34" s="212">
        <f aca="true" t="shared" si="2" ref="S34:Y34">AVERAGE(S3:S33)</f>
        <v>25.54516129032258</v>
      </c>
      <c r="T34" s="212">
        <f t="shared" si="2"/>
        <v>24.945161290322584</v>
      </c>
      <c r="U34" s="212">
        <f t="shared" si="2"/>
        <v>24.445161290322577</v>
      </c>
      <c r="V34" s="212">
        <f t="shared" si="2"/>
        <v>24.14193548387096</v>
      </c>
      <c r="W34" s="212">
        <f t="shared" si="2"/>
        <v>23.7</v>
      </c>
      <c r="X34" s="212">
        <f t="shared" si="2"/>
        <v>23.516129032258064</v>
      </c>
      <c r="Y34" s="212">
        <f t="shared" si="2"/>
        <v>23.280645161290323</v>
      </c>
      <c r="Z34" s="212">
        <f>AVERAGE(B3:Y33)</f>
        <v>25.021505376344088</v>
      </c>
      <c r="AA34" s="213">
        <f>(AVERAGE(最高))</f>
        <v>28.909677419354836</v>
      </c>
      <c r="AB34" s="214"/>
      <c r="AC34" s="215"/>
      <c r="AD34" s="213">
        <f>(AVERAGE(最低))</f>
        <v>21.9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16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29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12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33</v>
      </c>
      <c r="C46" s="258">
        <v>28</v>
      </c>
      <c r="D46" s="253">
        <v>0.45</v>
      </c>
      <c r="E46" s="192"/>
      <c r="F46" s="155"/>
      <c r="G46" s="156">
        <f>MIN(最低)</f>
        <v>17.9</v>
      </c>
      <c r="H46" s="258">
        <v>13</v>
      </c>
      <c r="I46" s="255">
        <v>0.9923611111111111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61"/>
      <c r="I47" s="26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2010</v>
      </c>
      <c r="AA1" s="1" t="s">
        <v>1</v>
      </c>
      <c r="AB1" s="221">
        <v>8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02">
        <v>23</v>
      </c>
      <c r="C3" s="202">
        <v>23.5</v>
      </c>
      <c r="D3" s="202">
        <v>23.9</v>
      </c>
      <c r="E3" s="202">
        <v>23.8</v>
      </c>
      <c r="F3" s="202">
        <v>23.7</v>
      </c>
      <c r="G3" s="202">
        <v>25.2</v>
      </c>
      <c r="H3" s="202">
        <v>25.8</v>
      </c>
      <c r="I3" s="202">
        <v>26.3</v>
      </c>
      <c r="J3" s="202">
        <v>28.2</v>
      </c>
      <c r="K3" s="202">
        <v>28.3</v>
      </c>
      <c r="L3" s="202">
        <v>28.3</v>
      </c>
      <c r="M3" s="202">
        <v>28.4</v>
      </c>
      <c r="N3" s="202">
        <v>28.6</v>
      </c>
      <c r="O3" s="202">
        <v>29.4</v>
      </c>
      <c r="P3" s="202">
        <v>27.9</v>
      </c>
      <c r="Q3" s="202">
        <v>28.2</v>
      </c>
      <c r="R3" s="202">
        <v>27.7</v>
      </c>
      <c r="S3" s="202">
        <v>27.1</v>
      </c>
      <c r="T3" s="202">
        <v>27.2</v>
      </c>
      <c r="U3" s="202">
        <v>26.6</v>
      </c>
      <c r="V3" s="202">
        <v>26.2</v>
      </c>
      <c r="W3" s="202">
        <v>25.4</v>
      </c>
      <c r="X3" s="202">
        <v>24.9</v>
      </c>
      <c r="Y3" s="202">
        <v>23.6</v>
      </c>
      <c r="Z3" s="209">
        <f aca="true" t="shared" si="0" ref="Z3:Z33">AVERAGE(B3:Y3)</f>
        <v>26.299999999999997</v>
      </c>
      <c r="AA3" s="150">
        <v>29.9</v>
      </c>
      <c r="AB3" s="151">
        <v>0.579861111111111</v>
      </c>
      <c r="AC3" s="2">
        <v>1</v>
      </c>
      <c r="AD3" s="150">
        <v>22.9</v>
      </c>
      <c r="AE3" s="248">
        <v>0.051388888888888894</v>
      </c>
      <c r="AF3" s="1"/>
    </row>
    <row r="4" spans="1:32" ht="11.25" customHeight="1">
      <c r="A4" s="210">
        <v>2</v>
      </c>
      <c r="B4" s="202">
        <v>24.3</v>
      </c>
      <c r="C4" s="202">
        <v>24.5</v>
      </c>
      <c r="D4" s="202">
        <v>25.8</v>
      </c>
      <c r="E4" s="202">
        <v>25.8</v>
      </c>
      <c r="F4" s="202">
        <v>25.6</v>
      </c>
      <c r="G4" s="202">
        <v>25.4</v>
      </c>
      <c r="H4" s="202">
        <v>26</v>
      </c>
      <c r="I4" s="202">
        <v>27.5</v>
      </c>
      <c r="J4" s="202">
        <v>27.5</v>
      </c>
      <c r="K4" s="202">
        <v>27.9</v>
      </c>
      <c r="L4" s="202">
        <v>27.3</v>
      </c>
      <c r="M4" s="202">
        <v>27.7</v>
      </c>
      <c r="N4" s="202">
        <v>26.8</v>
      </c>
      <c r="O4" s="202">
        <v>25.3</v>
      </c>
      <c r="P4" s="202">
        <v>24.7</v>
      </c>
      <c r="Q4" s="202">
        <v>26.8</v>
      </c>
      <c r="R4" s="202">
        <v>25.4</v>
      </c>
      <c r="S4" s="203">
        <v>25.7</v>
      </c>
      <c r="T4" s="202">
        <v>25.9</v>
      </c>
      <c r="U4" s="202">
        <v>25.8</v>
      </c>
      <c r="V4" s="202">
        <v>25.5</v>
      </c>
      <c r="W4" s="202">
        <v>26</v>
      </c>
      <c r="X4" s="202">
        <v>25.9</v>
      </c>
      <c r="Y4" s="202">
        <v>25.9</v>
      </c>
      <c r="Z4" s="209">
        <f t="shared" si="0"/>
        <v>26.04166666666666</v>
      </c>
      <c r="AA4" s="150">
        <v>28.9</v>
      </c>
      <c r="AB4" s="151">
        <v>0.3590277777777778</v>
      </c>
      <c r="AC4" s="2">
        <v>2</v>
      </c>
      <c r="AD4" s="150">
        <v>23.5</v>
      </c>
      <c r="AE4" s="248">
        <v>0.0020833333333333333</v>
      </c>
      <c r="AF4" s="1"/>
    </row>
    <row r="5" spans="1:32" ht="11.25" customHeight="1">
      <c r="A5" s="210">
        <v>3</v>
      </c>
      <c r="B5" s="202">
        <v>25.9</v>
      </c>
      <c r="C5" s="202">
        <v>25.5</v>
      </c>
      <c r="D5" s="202">
        <v>25.3</v>
      </c>
      <c r="E5" s="202">
        <v>25.5</v>
      </c>
      <c r="F5" s="202">
        <v>25.7</v>
      </c>
      <c r="G5" s="202">
        <v>25.5</v>
      </c>
      <c r="H5" s="202">
        <v>26.2</v>
      </c>
      <c r="I5" s="202">
        <v>27.8</v>
      </c>
      <c r="J5" s="202">
        <v>27.6</v>
      </c>
      <c r="K5" s="202">
        <v>28.1</v>
      </c>
      <c r="L5" s="202">
        <v>28.8</v>
      </c>
      <c r="M5" s="202">
        <v>28.7</v>
      </c>
      <c r="N5" s="202">
        <v>28.3</v>
      </c>
      <c r="O5" s="202">
        <v>28.5</v>
      </c>
      <c r="P5" s="202">
        <v>27.7</v>
      </c>
      <c r="Q5" s="202">
        <v>27.4</v>
      </c>
      <c r="R5" s="202">
        <v>27.6</v>
      </c>
      <c r="S5" s="202">
        <v>27.2</v>
      </c>
      <c r="T5" s="202">
        <v>27.1</v>
      </c>
      <c r="U5" s="202">
        <v>26.9</v>
      </c>
      <c r="V5" s="202">
        <v>26.7</v>
      </c>
      <c r="W5" s="202">
        <v>26.6</v>
      </c>
      <c r="X5" s="202">
        <v>26.1</v>
      </c>
      <c r="Y5" s="202">
        <v>26</v>
      </c>
      <c r="Z5" s="209">
        <f t="shared" si="0"/>
        <v>26.945833333333336</v>
      </c>
      <c r="AA5" s="150">
        <v>29.4</v>
      </c>
      <c r="AB5" s="151">
        <v>0.49375</v>
      </c>
      <c r="AC5" s="2">
        <v>3</v>
      </c>
      <c r="AD5" s="150">
        <v>24.9</v>
      </c>
      <c r="AE5" s="248">
        <v>0.10347222222222223</v>
      </c>
      <c r="AF5" s="1"/>
    </row>
    <row r="6" spans="1:32" ht="11.25" customHeight="1">
      <c r="A6" s="210">
        <v>4</v>
      </c>
      <c r="B6" s="202">
        <v>25.9</v>
      </c>
      <c r="C6" s="202">
        <v>25.9</v>
      </c>
      <c r="D6" s="202">
        <v>26.1</v>
      </c>
      <c r="E6" s="202">
        <v>26.1</v>
      </c>
      <c r="F6" s="202">
        <v>26.1</v>
      </c>
      <c r="G6" s="202">
        <v>26.8</v>
      </c>
      <c r="H6" s="202">
        <v>27.7</v>
      </c>
      <c r="I6" s="202">
        <v>28.9</v>
      </c>
      <c r="J6" s="202">
        <v>27.9</v>
      </c>
      <c r="K6" s="202">
        <v>28.2</v>
      </c>
      <c r="L6" s="202">
        <v>27.7</v>
      </c>
      <c r="M6" s="202">
        <v>30.3</v>
      </c>
      <c r="N6" s="202">
        <v>29.9</v>
      </c>
      <c r="O6" s="202">
        <v>29.3</v>
      </c>
      <c r="P6" s="202">
        <v>29</v>
      </c>
      <c r="Q6" s="202">
        <v>28.8</v>
      </c>
      <c r="R6" s="202">
        <v>28.7</v>
      </c>
      <c r="S6" s="202">
        <v>29</v>
      </c>
      <c r="T6" s="202">
        <v>28.5</v>
      </c>
      <c r="U6" s="202">
        <v>28.1</v>
      </c>
      <c r="V6" s="202">
        <v>27.5</v>
      </c>
      <c r="W6" s="202">
        <v>27.1</v>
      </c>
      <c r="X6" s="202">
        <v>26.6</v>
      </c>
      <c r="Y6" s="202">
        <v>26.7</v>
      </c>
      <c r="Z6" s="209">
        <f t="shared" si="0"/>
        <v>27.783333333333335</v>
      </c>
      <c r="AA6" s="150">
        <v>30.4</v>
      </c>
      <c r="AB6" s="151">
        <v>0.4993055555555555</v>
      </c>
      <c r="AC6" s="2">
        <v>4</v>
      </c>
      <c r="AD6" s="150">
        <v>25.8</v>
      </c>
      <c r="AE6" s="248">
        <v>0.09861111111111111</v>
      </c>
      <c r="AF6" s="1"/>
    </row>
    <row r="7" spans="1:32" ht="11.25" customHeight="1">
      <c r="A7" s="210">
        <v>5</v>
      </c>
      <c r="B7" s="202">
        <v>26.6</v>
      </c>
      <c r="C7" s="202">
        <v>26.5</v>
      </c>
      <c r="D7" s="202">
        <v>26.5</v>
      </c>
      <c r="E7" s="202">
        <v>25.9</v>
      </c>
      <c r="F7" s="202">
        <v>25.9</v>
      </c>
      <c r="G7" s="202">
        <v>27.1</v>
      </c>
      <c r="H7" s="202">
        <v>27.9</v>
      </c>
      <c r="I7" s="202">
        <v>28.5</v>
      </c>
      <c r="J7" s="202">
        <v>30</v>
      </c>
      <c r="K7" s="202">
        <v>31</v>
      </c>
      <c r="L7" s="202">
        <v>30</v>
      </c>
      <c r="M7" s="202">
        <v>29.9</v>
      </c>
      <c r="N7" s="202">
        <v>30.8</v>
      </c>
      <c r="O7" s="202">
        <v>30.9</v>
      </c>
      <c r="P7" s="202">
        <v>30.3</v>
      </c>
      <c r="Q7" s="202">
        <v>29.8</v>
      </c>
      <c r="R7" s="202">
        <v>29.5</v>
      </c>
      <c r="S7" s="202">
        <v>30</v>
      </c>
      <c r="T7" s="202">
        <v>28.9</v>
      </c>
      <c r="U7" s="202">
        <v>28.6</v>
      </c>
      <c r="V7" s="202">
        <v>28.3</v>
      </c>
      <c r="W7" s="202">
        <v>27.5</v>
      </c>
      <c r="X7" s="202">
        <v>26.9</v>
      </c>
      <c r="Y7" s="202">
        <v>26.5</v>
      </c>
      <c r="Z7" s="209">
        <f t="shared" si="0"/>
        <v>28.49166666666666</v>
      </c>
      <c r="AA7" s="150">
        <v>32.1</v>
      </c>
      <c r="AB7" s="151">
        <v>0.4055555555555555</v>
      </c>
      <c r="AC7" s="2">
        <v>5</v>
      </c>
      <c r="AD7" s="150">
        <v>25.8</v>
      </c>
      <c r="AE7" s="248">
        <v>0.18888888888888888</v>
      </c>
      <c r="AF7" s="1"/>
    </row>
    <row r="8" spans="1:32" ht="11.25" customHeight="1">
      <c r="A8" s="210">
        <v>6</v>
      </c>
      <c r="B8" s="202">
        <v>26</v>
      </c>
      <c r="C8" s="202">
        <v>26.4</v>
      </c>
      <c r="D8" s="202">
        <v>26.4</v>
      </c>
      <c r="E8" s="202">
        <v>26.2</v>
      </c>
      <c r="F8" s="202">
        <v>26.1</v>
      </c>
      <c r="G8" s="202">
        <v>26.8</v>
      </c>
      <c r="H8" s="202">
        <v>28.3</v>
      </c>
      <c r="I8" s="202">
        <v>26.1</v>
      </c>
      <c r="J8" s="202">
        <v>28</v>
      </c>
      <c r="K8" s="202">
        <v>28.4</v>
      </c>
      <c r="L8" s="202">
        <v>27.9</v>
      </c>
      <c r="M8" s="202">
        <v>29.8</v>
      </c>
      <c r="N8" s="202">
        <v>28.5</v>
      </c>
      <c r="O8" s="202">
        <v>28.6</v>
      </c>
      <c r="P8" s="202">
        <v>28.6</v>
      </c>
      <c r="Q8" s="202">
        <v>27.6</v>
      </c>
      <c r="R8" s="202">
        <v>27.6</v>
      </c>
      <c r="S8" s="202">
        <v>26.9</v>
      </c>
      <c r="T8" s="202">
        <v>27.5</v>
      </c>
      <c r="U8" s="202">
        <v>26.6</v>
      </c>
      <c r="V8" s="202">
        <v>26.7</v>
      </c>
      <c r="W8" s="202">
        <v>26.4</v>
      </c>
      <c r="X8" s="202">
        <v>25.8</v>
      </c>
      <c r="Y8" s="202">
        <v>25.2</v>
      </c>
      <c r="Z8" s="209">
        <f t="shared" si="0"/>
        <v>27.183333333333337</v>
      </c>
      <c r="AA8" s="150">
        <v>30.5</v>
      </c>
      <c r="AB8" s="151">
        <v>0.50625</v>
      </c>
      <c r="AC8" s="2">
        <v>6</v>
      </c>
      <c r="AD8" s="150">
        <v>25.2</v>
      </c>
      <c r="AE8" s="248">
        <v>1</v>
      </c>
      <c r="AF8" s="1"/>
    </row>
    <row r="9" spans="1:32" ht="11.25" customHeight="1">
      <c r="A9" s="210">
        <v>7</v>
      </c>
      <c r="B9" s="202">
        <v>24.9</v>
      </c>
      <c r="C9" s="202">
        <v>24.7</v>
      </c>
      <c r="D9" s="202">
        <v>24.6</v>
      </c>
      <c r="E9" s="202">
        <v>24.7</v>
      </c>
      <c r="F9" s="202">
        <v>24.3</v>
      </c>
      <c r="G9" s="202">
        <v>25.2</v>
      </c>
      <c r="H9" s="202">
        <v>26.8</v>
      </c>
      <c r="I9" s="202">
        <v>28.6</v>
      </c>
      <c r="J9" s="202">
        <v>28.7</v>
      </c>
      <c r="K9" s="202">
        <v>30</v>
      </c>
      <c r="L9" s="202">
        <v>30.5</v>
      </c>
      <c r="M9" s="202">
        <v>29.3</v>
      </c>
      <c r="N9" s="202">
        <v>29.7</v>
      </c>
      <c r="O9" s="202">
        <v>29.2</v>
      </c>
      <c r="P9" s="202">
        <v>28.9</v>
      </c>
      <c r="Q9" s="202">
        <v>28.7</v>
      </c>
      <c r="R9" s="202">
        <v>28.9</v>
      </c>
      <c r="S9" s="202">
        <v>28.9</v>
      </c>
      <c r="T9" s="202">
        <v>27</v>
      </c>
      <c r="U9" s="202">
        <v>26.1</v>
      </c>
      <c r="V9" s="202">
        <v>25</v>
      </c>
      <c r="W9" s="202">
        <v>26.4</v>
      </c>
      <c r="X9" s="202">
        <v>26.7</v>
      </c>
      <c r="Y9" s="202">
        <v>26.3</v>
      </c>
      <c r="Z9" s="209">
        <f t="shared" si="0"/>
        <v>27.254166666666663</v>
      </c>
      <c r="AA9" s="150">
        <v>30.9</v>
      </c>
      <c r="AB9" s="151">
        <v>0.4472222222222222</v>
      </c>
      <c r="AC9" s="2">
        <v>7</v>
      </c>
      <c r="AD9" s="150">
        <v>24.3</v>
      </c>
      <c r="AE9" s="248">
        <v>0.21597222222222223</v>
      </c>
      <c r="AF9" s="1"/>
    </row>
    <row r="10" spans="1:32" ht="11.25" customHeight="1">
      <c r="A10" s="210">
        <v>8</v>
      </c>
      <c r="B10" s="202">
        <v>26</v>
      </c>
      <c r="C10" s="202">
        <v>25.9</v>
      </c>
      <c r="D10" s="202">
        <v>25.7</v>
      </c>
      <c r="E10" s="202">
        <v>25.6</v>
      </c>
      <c r="F10" s="202">
        <v>24.5</v>
      </c>
      <c r="G10" s="202">
        <v>25.5</v>
      </c>
      <c r="H10" s="202">
        <v>27.8</v>
      </c>
      <c r="I10" s="202">
        <v>29.6</v>
      </c>
      <c r="J10" s="202">
        <v>29</v>
      </c>
      <c r="K10" s="202">
        <v>28.7</v>
      </c>
      <c r="L10" s="202">
        <v>29.6</v>
      </c>
      <c r="M10" s="202">
        <v>29.1</v>
      </c>
      <c r="N10" s="202">
        <v>29.6</v>
      </c>
      <c r="O10" s="202">
        <v>29.8</v>
      </c>
      <c r="P10" s="202">
        <v>28.7</v>
      </c>
      <c r="Q10" s="202">
        <v>28.1</v>
      </c>
      <c r="R10" s="202">
        <v>28.4</v>
      </c>
      <c r="S10" s="202">
        <v>27</v>
      </c>
      <c r="T10" s="202">
        <v>27.9</v>
      </c>
      <c r="U10" s="202">
        <v>28</v>
      </c>
      <c r="V10" s="202">
        <v>27.8</v>
      </c>
      <c r="W10" s="202">
        <v>27.2</v>
      </c>
      <c r="X10" s="202">
        <v>26.3</v>
      </c>
      <c r="Y10" s="202">
        <v>26.8</v>
      </c>
      <c r="Z10" s="209">
        <f t="shared" si="0"/>
        <v>27.608333333333334</v>
      </c>
      <c r="AA10" s="150">
        <v>30.5</v>
      </c>
      <c r="AB10" s="151">
        <v>0.5506944444444445</v>
      </c>
      <c r="AC10" s="2">
        <v>8</v>
      </c>
      <c r="AD10" s="150">
        <v>24.1</v>
      </c>
      <c r="AE10" s="248">
        <v>0.22708333333333333</v>
      </c>
      <c r="AF10" s="1"/>
    </row>
    <row r="11" spans="1:32" ht="11.25" customHeight="1">
      <c r="A11" s="210">
        <v>9</v>
      </c>
      <c r="B11" s="202">
        <v>26.6</v>
      </c>
      <c r="C11" s="202">
        <v>26.1</v>
      </c>
      <c r="D11" s="202">
        <v>26.3</v>
      </c>
      <c r="E11" s="202">
        <v>26</v>
      </c>
      <c r="F11" s="202">
        <v>25.8</v>
      </c>
      <c r="G11" s="202">
        <v>26.9</v>
      </c>
      <c r="H11" s="202">
        <v>26.4</v>
      </c>
      <c r="I11" s="202">
        <v>28.5</v>
      </c>
      <c r="J11" s="202">
        <v>26.4</v>
      </c>
      <c r="K11" s="202">
        <v>26.1</v>
      </c>
      <c r="L11" s="202">
        <v>27.7</v>
      </c>
      <c r="M11" s="202">
        <v>28</v>
      </c>
      <c r="N11" s="202">
        <v>28.6</v>
      </c>
      <c r="O11" s="202">
        <v>28.9</v>
      </c>
      <c r="P11" s="202">
        <v>29.7</v>
      </c>
      <c r="Q11" s="202">
        <v>29.1</v>
      </c>
      <c r="R11" s="202">
        <v>28.8</v>
      </c>
      <c r="S11" s="202">
        <v>26.4</v>
      </c>
      <c r="T11" s="202">
        <v>26.7</v>
      </c>
      <c r="U11" s="202">
        <v>26.3</v>
      </c>
      <c r="V11" s="202">
        <v>26</v>
      </c>
      <c r="W11" s="202">
        <v>26.1</v>
      </c>
      <c r="X11" s="202">
        <v>26.1</v>
      </c>
      <c r="Y11" s="202">
        <v>26.1</v>
      </c>
      <c r="Z11" s="209">
        <f t="shared" si="0"/>
        <v>27.066666666666666</v>
      </c>
      <c r="AA11" s="150">
        <v>29.8</v>
      </c>
      <c r="AB11" s="151">
        <v>0.6340277777777777</v>
      </c>
      <c r="AC11" s="2">
        <v>9</v>
      </c>
      <c r="AD11" s="150">
        <v>25.6</v>
      </c>
      <c r="AE11" s="248">
        <v>0.40138888888888885</v>
      </c>
      <c r="AF11" s="1"/>
    </row>
    <row r="12" spans="1:32" ht="11.25" customHeight="1">
      <c r="A12" s="218">
        <v>10</v>
      </c>
      <c r="B12" s="204">
        <v>25.8</v>
      </c>
      <c r="C12" s="204">
        <v>25.6</v>
      </c>
      <c r="D12" s="204">
        <v>25.7</v>
      </c>
      <c r="E12" s="204">
        <v>25.8</v>
      </c>
      <c r="F12" s="204">
        <v>25.5</v>
      </c>
      <c r="G12" s="204">
        <v>25.7</v>
      </c>
      <c r="H12" s="204">
        <v>26.4</v>
      </c>
      <c r="I12" s="204">
        <v>27.4</v>
      </c>
      <c r="J12" s="204">
        <v>27.7</v>
      </c>
      <c r="K12" s="204">
        <v>28.6</v>
      </c>
      <c r="L12" s="204">
        <v>28.5</v>
      </c>
      <c r="M12" s="204">
        <v>27.5</v>
      </c>
      <c r="N12" s="204">
        <v>27.4</v>
      </c>
      <c r="O12" s="204">
        <v>28.2</v>
      </c>
      <c r="P12" s="204">
        <v>27.9</v>
      </c>
      <c r="Q12" s="204">
        <v>28</v>
      </c>
      <c r="R12" s="204">
        <v>28.3</v>
      </c>
      <c r="S12" s="204">
        <v>26.8</v>
      </c>
      <c r="T12" s="204">
        <v>26.2</v>
      </c>
      <c r="U12" s="204">
        <v>26.5</v>
      </c>
      <c r="V12" s="204">
        <v>26.6</v>
      </c>
      <c r="W12" s="204">
        <v>25.8</v>
      </c>
      <c r="X12" s="204">
        <v>25.6</v>
      </c>
      <c r="Y12" s="204">
        <v>24.9</v>
      </c>
      <c r="Z12" s="219">
        <f t="shared" si="0"/>
        <v>26.766666666666666</v>
      </c>
      <c r="AA12" s="156">
        <v>29.4</v>
      </c>
      <c r="AB12" s="205">
        <v>0.44166666666666665</v>
      </c>
      <c r="AC12" s="206">
        <v>10</v>
      </c>
      <c r="AD12" s="156">
        <v>24.9</v>
      </c>
      <c r="AE12" s="249">
        <v>1</v>
      </c>
      <c r="AF12" s="1"/>
    </row>
    <row r="13" spans="1:32" ht="11.25" customHeight="1">
      <c r="A13" s="210">
        <v>11</v>
      </c>
      <c r="B13" s="202">
        <v>25.5</v>
      </c>
      <c r="C13" s="202">
        <v>25.6</v>
      </c>
      <c r="D13" s="202">
        <v>24.6</v>
      </c>
      <c r="E13" s="202">
        <v>25.3</v>
      </c>
      <c r="F13" s="202">
        <v>25.5</v>
      </c>
      <c r="G13" s="202">
        <v>26</v>
      </c>
      <c r="H13" s="202">
        <v>26.7</v>
      </c>
      <c r="I13" s="202">
        <v>25.7</v>
      </c>
      <c r="J13" s="202">
        <v>26.7</v>
      </c>
      <c r="K13" s="202">
        <v>27.3</v>
      </c>
      <c r="L13" s="202">
        <v>27</v>
      </c>
      <c r="M13" s="202">
        <v>27.2</v>
      </c>
      <c r="N13" s="202">
        <v>28.4</v>
      </c>
      <c r="O13" s="202">
        <v>29.2</v>
      </c>
      <c r="P13" s="202">
        <v>27.9</v>
      </c>
      <c r="Q13" s="202">
        <v>27.9</v>
      </c>
      <c r="R13" s="202">
        <v>28</v>
      </c>
      <c r="S13" s="202">
        <v>27.4</v>
      </c>
      <c r="T13" s="202">
        <v>26.4</v>
      </c>
      <c r="U13" s="202">
        <v>26.2</v>
      </c>
      <c r="V13" s="202">
        <v>26.8</v>
      </c>
      <c r="W13" s="202">
        <v>26.2</v>
      </c>
      <c r="X13" s="202">
        <v>26.4</v>
      </c>
      <c r="Y13" s="202">
        <v>25.4</v>
      </c>
      <c r="Z13" s="209">
        <f t="shared" si="0"/>
        <v>26.637499999999992</v>
      </c>
      <c r="AA13" s="150">
        <v>29.6</v>
      </c>
      <c r="AB13" s="151">
        <v>0.5722222222222222</v>
      </c>
      <c r="AC13" s="2">
        <v>11</v>
      </c>
      <c r="AD13" s="150">
        <v>24.5</v>
      </c>
      <c r="AE13" s="248">
        <v>0.13680555555555554</v>
      </c>
      <c r="AF13" s="1"/>
    </row>
    <row r="14" spans="1:32" ht="11.25" customHeight="1">
      <c r="A14" s="210">
        <v>12</v>
      </c>
      <c r="B14" s="202">
        <v>25.8</v>
      </c>
      <c r="C14" s="202">
        <v>25.9</v>
      </c>
      <c r="D14" s="202">
        <v>25.4</v>
      </c>
      <c r="E14" s="202">
        <v>25.6</v>
      </c>
      <c r="F14" s="202">
        <v>25.2</v>
      </c>
      <c r="G14" s="202">
        <v>24.7</v>
      </c>
      <c r="H14" s="202">
        <v>27.4</v>
      </c>
      <c r="I14" s="202">
        <v>26.1</v>
      </c>
      <c r="J14" s="202">
        <v>29.5</v>
      </c>
      <c r="K14" s="202">
        <v>30.5</v>
      </c>
      <c r="L14" s="202">
        <v>31.3</v>
      </c>
      <c r="M14" s="202">
        <v>30.9</v>
      </c>
      <c r="N14" s="202">
        <v>30.9</v>
      </c>
      <c r="O14" s="202">
        <v>29.9</v>
      </c>
      <c r="P14" s="202">
        <v>29.7</v>
      </c>
      <c r="Q14" s="202">
        <v>27.2</v>
      </c>
      <c r="R14" s="202">
        <v>26.8</v>
      </c>
      <c r="S14" s="202">
        <v>26.2</v>
      </c>
      <c r="T14" s="202">
        <v>26.2</v>
      </c>
      <c r="U14" s="202">
        <v>26.6</v>
      </c>
      <c r="V14" s="202">
        <v>26.4</v>
      </c>
      <c r="W14" s="202">
        <v>26.3</v>
      </c>
      <c r="X14" s="202">
        <v>24.4</v>
      </c>
      <c r="Y14" s="202">
        <v>23.6</v>
      </c>
      <c r="Z14" s="209">
        <f t="shared" si="0"/>
        <v>27.187499999999996</v>
      </c>
      <c r="AA14" s="150">
        <v>31.9</v>
      </c>
      <c r="AB14" s="151">
        <v>0.47291666666666665</v>
      </c>
      <c r="AC14" s="2">
        <v>12</v>
      </c>
      <c r="AD14" s="150">
        <v>23.6</v>
      </c>
      <c r="AE14" s="248">
        <v>1</v>
      </c>
      <c r="AF14" s="1"/>
    </row>
    <row r="15" spans="1:32" ht="11.25" customHeight="1">
      <c r="A15" s="210">
        <v>13</v>
      </c>
      <c r="B15" s="202">
        <v>24.8</v>
      </c>
      <c r="C15" s="202">
        <v>25.4</v>
      </c>
      <c r="D15" s="202">
        <v>25.4</v>
      </c>
      <c r="E15" s="202">
        <v>25.5</v>
      </c>
      <c r="F15" s="202">
        <v>25.4</v>
      </c>
      <c r="G15" s="202">
        <v>25.3</v>
      </c>
      <c r="H15" s="202">
        <v>25.3</v>
      </c>
      <c r="I15" s="202">
        <v>26.3</v>
      </c>
      <c r="J15" s="202">
        <v>27.6</v>
      </c>
      <c r="K15" s="202">
        <v>26.6</v>
      </c>
      <c r="L15" s="202">
        <v>27.4</v>
      </c>
      <c r="M15" s="202">
        <v>27.5</v>
      </c>
      <c r="N15" s="202">
        <v>27.8</v>
      </c>
      <c r="O15" s="202">
        <v>27.9</v>
      </c>
      <c r="P15" s="202">
        <v>26.5</v>
      </c>
      <c r="Q15" s="202">
        <v>26.7</v>
      </c>
      <c r="R15" s="202">
        <v>26.4</v>
      </c>
      <c r="S15" s="202">
        <v>25.7</v>
      </c>
      <c r="T15" s="202">
        <v>24.9</v>
      </c>
      <c r="U15" s="202">
        <v>24.4</v>
      </c>
      <c r="V15" s="202">
        <v>24.7</v>
      </c>
      <c r="W15" s="202">
        <v>24.7</v>
      </c>
      <c r="X15" s="202">
        <v>24.6</v>
      </c>
      <c r="Y15" s="202">
        <v>24.5</v>
      </c>
      <c r="Z15" s="209">
        <f t="shared" si="0"/>
        <v>25.887500000000003</v>
      </c>
      <c r="AA15" s="150">
        <v>29</v>
      </c>
      <c r="AB15" s="151">
        <v>0.5659722222222222</v>
      </c>
      <c r="AC15" s="2">
        <v>13</v>
      </c>
      <c r="AD15" s="150">
        <v>23.6</v>
      </c>
      <c r="AE15" s="248">
        <v>0.0020833333333333333</v>
      </c>
      <c r="AF15" s="1"/>
    </row>
    <row r="16" spans="1:32" ht="11.25" customHeight="1">
      <c r="A16" s="210">
        <v>14</v>
      </c>
      <c r="B16" s="202">
        <v>23.7</v>
      </c>
      <c r="C16" s="202">
        <v>23.8</v>
      </c>
      <c r="D16" s="202">
        <v>23.8</v>
      </c>
      <c r="E16" s="202">
        <v>23.8</v>
      </c>
      <c r="F16" s="202">
        <v>22.9</v>
      </c>
      <c r="G16" s="202">
        <v>23.4</v>
      </c>
      <c r="H16" s="202">
        <v>24</v>
      </c>
      <c r="I16" s="202">
        <v>24.2</v>
      </c>
      <c r="J16" s="202">
        <v>24.4</v>
      </c>
      <c r="K16" s="202">
        <v>25.4</v>
      </c>
      <c r="L16" s="202">
        <v>25.8</v>
      </c>
      <c r="M16" s="202">
        <v>28.3</v>
      </c>
      <c r="N16" s="202">
        <v>27.7</v>
      </c>
      <c r="O16" s="202">
        <v>30</v>
      </c>
      <c r="P16" s="202">
        <v>29.9</v>
      </c>
      <c r="Q16" s="202">
        <v>26.8</v>
      </c>
      <c r="R16" s="202">
        <v>26.6</v>
      </c>
      <c r="S16" s="202">
        <v>25.4</v>
      </c>
      <c r="T16" s="202">
        <v>26.6</v>
      </c>
      <c r="U16" s="202">
        <v>27</v>
      </c>
      <c r="V16" s="202">
        <v>28.3</v>
      </c>
      <c r="W16" s="202">
        <v>26.6</v>
      </c>
      <c r="X16" s="202">
        <v>26.5</v>
      </c>
      <c r="Y16" s="202">
        <v>26.1</v>
      </c>
      <c r="Z16" s="209">
        <f t="shared" si="0"/>
        <v>25.875</v>
      </c>
      <c r="AA16" s="150">
        <v>30.2</v>
      </c>
      <c r="AB16" s="151">
        <v>0.5881944444444445</v>
      </c>
      <c r="AC16" s="2">
        <v>14</v>
      </c>
      <c r="AD16" s="150">
        <v>22.8</v>
      </c>
      <c r="AE16" s="248">
        <v>0.20486111111111113</v>
      </c>
      <c r="AF16" s="1"/>
    </row>
    <row r="17" spans="1:32" ht="11.25" customHeight="1">
      <c r="A17" s="210">
        <v>15</v>
      </c>
      <c r="B17" s="202">
        <v>26</v>
      </c>
      <c r="C17" s="202">
        <v>25.8</v>
      </c>
      <c r="D17" s="202">
        <v>25.6</v>
      </c>
      <c r="E17" s="202">
        <v>26.2</v>
      </c>
      <c r="F17" s="202">
        <v>26.2</v>
      </c>
      <c r="G17" s="202">
        <v>27.7</v>
      </c>
      <c r="H17" s="202">
        <v>28.5</v>
      </c>
      <c r="I17" s="202">
        <v>29.4</v>
      </c>
      <c r="J17" s="202">
        <v>31.2</v>
      </c>
      <c r="K17" s="202">
        <v>31.1</v>
      </c>
      <c r="L17" s="202">
        <v>32.1</v>
      </c>
      <c r="M17" s="202">
        <v>31.2</v>
      </c>
      <c r="N17" s="202">
        <v>30.8</v>
      </c>
      <c r="O17" s="202">
        <v>32.5</v>
      </c>
      <c r="P17" s="202">
        <v>31.6</v>
      </c>
      <c r="Q17" s="202">
        <v>29</v>
      </c>
      <c r="R17" s="202">
        <v>29.7</v>
      </c>
      <c r="S17" s="202">
        <v>27.9</v>
      </c>
      <c r="T17" s="202">
        <v>27.8</v>
      </c>
      <c r="U17" s="202">
        <v>27.7</v>
      </c>
      <c r="V17" s="202">
        <v>27.3</v>
      </c>
      <c r="W17" s="202">
        <v>26.9</v>
      </c>
      <c r="X17" s="202">
        <v>26.7</v>
      </c>
      <c r="Y17" s="202">
        <v>26.7</v>
      </c>
      <c r="Z17" s="209">
        <f t="shared" si="0"/>
        <v>28.566666666666666</v>
      </c>
      <c r="AA17" s="150">
        <v>32.6</v>
      </c>
      <c r="AB17" s="151">
        <v>0.5840277777777778</v>
      </c>
      <c r="AC17" s="2">
        <v>15</v>
      </c>
      <c r="AD17" s="150">
        <v>25.6</v>
      </c>
      <c r="AE17" s="248">
        <v>0.1277777777777778</v>
      </c>
      <c r="AF17" s="1"/>
    </row>
    <row r="18" spans="1:32" ht="11.25" customHeight="1">
      <c r="A18" s="210">
        <v>16</v>
      </c>
      <c r="B18" s="202">
        <v>26.9</v>
      </c>
      <c r="C18" s="202">
        <v>26</v>
      </c>
      <c r="D18" s="202">
        <v>25.6</v>
      </c>
      <c r="E18" s="202">
        <v>26.1</v>
      </c>
      <c r="F18" s="202">
        <v>26.1</v>
      </c>
      <c r="G18" s="202">
        <v>27</v>
      </c>
      <c r="H18" s="202">
        <v>29.3</v>
      </c>
      <c r="I18" s="202">
        <v>30.3</v>
      </c>
      <c r="J18" s="202">
        <v>32</v>
      </c>
      <c r="K18" s="202">
        <v>33.5</v>
      </c>
      <c r="L18" s="202">
        <v>33.4</v>
      </c>
      <c r="M18" s="202">
        <v>33.5</v>
      </c>
      <c r="N18" s="202">
        <v>33.6</v>
      </c>
      <c r="O18" s="202">
        <v>33.8</v>
      </c>
      <c r="P18" s="202">
        <v>33.2</v>
      </c>
      <c r="Q18" s="202">
        <v>32.3</v>
      </c>
      <c r="R18" s="202">
        <v>32.7</v>
      </c>
      <c r="S18" s="202">
        <v>31.3</v>
      </c>
      <c r="T18" s="202">
        <v>29.6</v>
      </c>
      <c r="U18" s="202">
        <v>28.6</v>
      </c>
      <c r="V18" s="202">
        <v>28.3</v>
      </c>
      <c r="W18" s="202">
        <v>28.2</v>
      </c>
      <c r="X18" s="202">
        <v>28.1</v>
      </c>
      <c r="Y18" s="202">
        <v>28.4</v>
      </c>
      <c r="Z18" s="209">
        <f t="shared" si="0"/>
        <v>29.908333333333335</v>
      </c>
      <c r="AA18" s="150">
        <v>34.5</v>
      </c>
      <c r="AB18" s="151">
        <v>0.513888888888889</v>
      </c>
      <c r="AC18" s="2">
        <v>16</v>
      </c>
      <c r="AD18" s="150">
        <v>25.6</v>
      </c>
      <c r="AE18" s="248">
        <v>0.12569444444444444</v>
      </c>
      <c r="AF18" s="1"/>
    </row>
    <row r="19" spans="1:32" ht="11.25" customHeight="1">
      <c r="A19" s="210">
        <v>17</v>
      </c>
      <c r="B19" s="202">
        <v>26.3</v>
      </c>
      <c r="C19" s="202">
        <v>26.6</v>
      </c>
      <c r="D19" s="202">
        <v>25.6</v>
      </c>
      <c r="E19" s="202">
        <v>25.3</v>
      </c>
      <c r="F19" s="202">
        <v>25.8</v>
      </c>
      <c r="G19" s="202">
        <v>26.8</v>
      </c>
      <c r="H19" s="202">
        <v>28.7</v>
      </c>
      <c r="I19" s="202">
        <v>30.8</v>
      </c>
      <c r="J19" s="202">
        <v>32.1</v>
      </c>
      <c r="K19" s="202">
        <v>32</v>
      </c>
      <c r="L19" s="202">
        <v>32.7</v>
      </c>
      <c r="M19" s="202">
        <v>32.8</v>
      </c>
      <c r="N19" s="202">
        <v>32.9</v>
      </c>
      <c r="O19" s="202">
        <v>32.3</v>
      </c>
      <c r="P19" s="202">
        <v>31.5</v>
      </c>
      <c r="Q19" s="202">
        <v>31.3</v>
      </c>
      <c r="R19" s="202">
        <v>30.6</v>
      </c>
      <c r="S19" s="202">
        <v>29.3</v>
      </c>
      <c r="T19" s="202">
        <v>28.8</v>
      </c>
      <c r="U19" s="202">
        <v>28.2</v>
      </c>
      <c r="V19" s="202">
        <v>27.7</v>
      </c>
      <c r="W19" s="202">
        <v>27.1</v>
      </c>
      <c r="X19" s="202">
        <v>26.9</v>
      </c>
      <c r="Y19" s="202">
        <v>26.4</v>
      </c>
      <c r="Z19" s="209">
        <f t="shared" si="0"/>
        <v>29.104166666666668</v>
      </c>
      <c r="AA19" s="150">
        <v>33.4</v>
      </c>
      <c r="AB19" s="151">
        <v>0.50625</v>
      </c>
      <c r="AC19" s="2">
        <v>17</v>
      </c>
      <c r="AD19" s="150">
        <v>25.1</v>
      </c>
      <c r="AE19" s="248">
        <v>0.17430555555555557</v>
      </c>
      <c r="AF19" s="1"/>
    </row>
    <row r="20" spans="1:32" ht="11.25" customHeight="1">
      <c r="A20" s="210">
        <v>18</v>
      </c>
      <c r="B20" s="202">
        <v>26.6</v>
      </c>
      <c r="C20" s="202">
        <v>26.5</v>
      </c>
      <c r="D20" s="202">
        <v>26.3</v>
      </c>
      <c r="E20" s="202">
        <v>25.6</v>
      </c>
      <c r="F20" s="202">
        <v>26</v>
      </c>
      <c r="G20" s="202">
        <v>26.7</v>
      </c>
      <c r="H20" s="202">
        <v>28.9</v>
      </c>
      <c r="I20" s="202">
        <v>29.5</v>
      </c>
      <c r="J20" s="202">
        <v>29.7</v>
      </c>
      <c r="K20" s="202">
        <v>30.1</v>
      </c>
      <c r="L20" s="202">
        <v>29.6</v>
      </c>
      <c r="M20" s="202">
        <v>29.1</v>
      </c>
      <c r="N20" s="202">
        <v>29.1</v>
      </c>
      <c r="O20" s="202">
        <v>28.6</v>
      </c>
      <c r="P20" s="202">
        <v>27.9</v>
      </c>
      <c r="Q20" s="202">
        <v>27.6</v>
      </c>
      <c r="R20" s="202">
        <v>26.9</v>
      </c>
      <c r="S20" s="202">
        <v>25.7</v>
      </c>
      <c r="T20" s="202">
        <v>25.6</v>
      </c>
      <c r="U20" s="202">
        <v>25.6</v>
      </c>
      <c r="V20" s="202">
        <v>25.7</v>
      </c>
      <c r="W20" s="202">
        <v>25.6</v>
      </c>
      <c r="X20" s="202">
        <v>25.6</v>
      </c>
      <c r="Y20" s="202">
        <v>25.4</v>
      </c>
      <c r="Z20" s="209">
        <f t="shared" si="0"/>
        <v>27.245833333333337</v>
      </c>
      <c r="AA20" s="150">
        <v>30.7</v>
      </c>
      <c r="AB20" s="151">
        <v>0.44375</v>
      </c>
      <c r="AC20" s="2">
        <v>18</v>
      </c>
      <c r="AD20" s="150">
        <v>25.3</v>
      </c>
      <c r="AE20" s="248">
        <v>0.7694444444444444</v>
      </c>
      <c r="AF20" s="1"/>
    </row>
    <row r="21" spans="1:32" ht="11.25" customHeight="1">
      <c r="A21" s="210">
        <v>19</v>
      </c>
      <c r="B21" s="202">
        <v>25.3</v>
      </c>
      <c r="C21" s="202">
        <v>25.1</v>
      </c>
      <c r="D21" s="202">
        <v>24.9</v>
      </c>
      <c r="E21" s="202">
        <v>25.1</v>
      </c>
      <c r="F21" s="202">
        <v>24.9</v>
      </c>
      <c r="G21" s="202">
        <v>25.2</v>
      </c>
      <c r="H21" s="202">
        <v>25.3</v>
      </c>
      <c r="I21" s="202">
        <v>25.6</v>
      </c>
      <c r="J21" s="202">
        <v>25.5</v>
      </c>
      <c r="K21" s="202">
        <v>26.1</v>
      </c>
      <c r="L21" s="202">
        <v>26.1</v>
      </c>
      <c r="M21" s="202">
        <v>26.2</v>
      </c>
      <c r="N21" s="202">
        <v>27.2</v>
      </c>
      <c r="O21" s="202">
        <v>26.9</v>
      </c>
      <c r="P21" s="202">
        <v>26.3</v>
      </c>
      <c r="Q21" s="202">
        <v>25.7</v>
      </c>
      <c r="R21" s="202">
        <v>24.9</v>
      </c>
      <c r="S21" s="202">
        <v>24.7</v>
      </c>
      <c r="T21" s="202">
        <v>24.7</v>
      </c>
      <c r="U21" s="202">
        <v>24.7</v>
      </c>
      <c r="V21" s="202">
        <v>24.6</v>
      </c>
      <c r="W21" s="202">
        <v>24.5</v>
      </c>
      <c r="X21" s="202">
        <v>24.2</v>
      </c>
      <c r="Y21" s="202">
        <v>24.2</v>
      </c>
      <c r="Z21" s="209">
        <f t="shared" si="0"/>
        <v>25.329166666666666</v>
      </c>
      <c r="AA21" s="150">
        <v>27.7</v>
      </c>
      <c r="AB21" s="151">
        <v>0.5166666666666667</v>
      </c>
      <c r="AC21" s="2">
        <v>19</v>
      </c>
      <c r="AD21" s="150">
        <v>24.2</v>
      </c>
      <c r="AE21" s="248">
        <v>1</v>
      </c>
      <c r="AF21" s="1"/>
    </row>
    <row r="22" spans="1:32" ht="11.25" customHeight="1">
      <c r="A22" s="218">
        <v>20</v>
      </c>
      <c r="B22" s="204">
        <v>24.1</v>
      </c>
      <c r="C22" s="204">
        <v>24</v>
      </c>
      <c r="D22" s="204">
        <v>24</v>
      </c>
      <c r="E22" s="204">
        <v>24</v>
      </c>
      <c r="F22" s="204">
        <v>24</v>
      </c>
      <c r="G22" s="204">
        <v>23.3</v>
      </c>
      <c r="H22" s="204">
        <v>23.8</v>
      </c>
      <c r="I22" s="204">
        <v>25.6</v>
      </c>
      <c r="J22" s="204">
        <v>25.6</v>
      </c>
      <c r="K22" s="204">
        <v>25.8</v>
      </c>
      <c r="L22" s="204">
        <v>26</v>
      </c>
      <c r="M22" s="204">
        <v>26.9</v>
      </c>
      <c r="N22" s="204">
        <v>26.9</v>
      </c>
      <c r="O22" s="204">
        <v>26.7</v>
      </c>
      <c r="P22" s="204">
        <v>27</v>
      </c>
      <c r="Q22" s="204">
        <v>26.1</v>
      </c>
      <c r="R22" s="204">
        <v>25.4</v>
      </c>
      <c r="S22" s="204">
        <v>24.9</v>
      </c>
      <c r="T22" s="204">
        <v>24.7</v>
      </c>
      <c r="U22" s="204">
        <v>24.9</v>
      </c>
      <c r="V22" s="204">
        <v>24.7</v>
      </c>
      <c r="W22" s="204">
        <v>24.5</v>
      </c>
      <c r="X22" s="204">
        <v>24.5</v>
      </c>
      <c r="Y22" s="204">
        <v>24.3</v>
      </c>
      <c r="Z22" s="219">
        <f t="shared" si="0"/>
        <v>25.07083333333333</v>
      </c>
      <c r="AA22" s="156">
        <v>27.2</v>
      </c>
      <c r="AB22" s="205">
        <v>0.6263888888888889</v>
      </c>
      <c r="AC22" s="206">
        <v>20</v>
      </c>
      <c r="AD22" s="156">
        <v>23.1</v>
      </c>
      <c r="AE22" s="249">
        <v>0.25833333333333336</v>
      </c>
      <c r="AF22" s="1"/>
    </row>
    <row r="23" spans="1:32" ht="11.25" customHeight="1">
      <c r="A23" s="210">
        <v>21</v>
      </c>
      <c r="B23" s="202">
        <v>24</v>
      </c>
      <c r="C23" s="202">
        <v>23.3</v>
      </c>
      <c r="D23" s="202">
        <v>22.9</v>
      </c>
      <c r="E23" s="202">
        <v>22.5</v>
      </c>
      <c r="F23" s="202">
        <v>22.9</v>
      </c>
      <c r="G23" s="202">
        <v>23.6</v>
      </c>
      <c r="H23" s="202">
        <v>24.6</v>
      </c>
      <c r="I23" s="202">
        <v>25.7</v>
      </c>
      <c r="J23" s="202">
        <v>25.6</v>
      </c>
      <c r="K23" s="202">
        <v>26.9</v>
      </c>
      <c r="L23" s="202">
        <v>27.8</v>
      </c>
      <c r="M23" s="202">
        <v>27.8</v>
      </c>
      <c r="N23" s="202">
        <v>28</v>
      </c>
      <c r="O23" s="202">
        <v>27.8</v>
      </c>
      <c r="P23" s="202">
        <v>27.2</v>
      </c>
      <c r="Q23" s="202">
        <v>27.1</v>
      </c>
      <c r="R23" s="202">
        <v>27</v>
      </c>
      <c r="S23" s="202">
        <v>26.7</v>
      </c>
      <c r="T23" s="202">
        <v>25.5</v>
      </c>
      <c r="U23" s="202">
        <v>24.9</v>
      </c>
      <c r="V23" s="202">
        <v>25.6</v>
      </c>
      <c r="W23" s="202">
        <v>26.1</v>
      </c>
      <c r="X23" s="202">
        <v>26.1</v>
      </c>
      <c r="Y23" s="202">
        <v>25.9</v>
      </c>
      <c r="Z23" s="209">
        <f t="shared" si="0"/>
        <v>25.645833333333332</v>
      </c>
      <c r="AA23" s="150">
        <v>28.7</v>
      </c>
      <c r="AB23" s="151">
        <v>0.47222222222222227</v>
      </c>
      <c r="AC23" s="2">
        <v>21</v>
      </c>
      <c r="AD23" s="150">
        <v>22.5</v>
      </c>
      <c r="AE23" s="248">
        <v>0.19652777777777777</v>
      </c>
      <c r="AF23" s="1"/>
    </row>
    <row r="24" spans="1:32" ht="11.25" customHeight="1">
      <c r="A24" s="210">
        <v>22</v>
      </c>
      <c r="B24" s="202">
        <v>25.3</v>
      </c>
      <c r="C24" s="202">
        <v>24.6</v>
      </c>
      <c r="D24" s="202">
        <v>24.2</v>
      </c>
      <c r="E24" s="202">
        <v>23.9</v>
      </c>
      <c r="F24" s="202">
        <v>24.2</v>
      </c>
      <c r="G24" s="202">
        <v>25</v>
      </c>
      <c r="H24" s="202">
        <v>27.7</v>
      </c>
      <c r="I24" s="202">
        <v>30.2</v>
      </c>
      <c r="J24" s="202">
        <v>31.7</v>
      </c>
      <c r="K24" s="202">
        <v>33.3</v>
      </c>
      <c r="L24" s="202">
        <v>33.7</v>
      </c>
      <c r="M24" s="202">
        <v>33.1</v>
      </c>
      <c r="N24" s="202">
        <v>30.2</v>
      </c>
      <c r="O24" s="202">
        <v>29.8</v>
      </c>
      <c r="P24" s="202">
        <v>30.3</v>
      </c>
      <c r="Q24" s="202">
        <v>29.8</v>
      </c>
      <c r="R24" s="202">
        <v>30</v>
      </c>
      <c r="S24" s="202">
        <v>29.4</v>
      </c>
      <c r="T24" s="202">
        <v>27.9</v>
      </c>
      <c r="U24" s="202">
        <v>27.9</v>
      </c>
      <c r="V24" s="202">
        <v>27.9</v>
      </c>
      <c r="W24" s="202">
        <v>26.9</v>
      </c>
      <c r="X24" s="202">
        <v>26.8</v>
      </c>
      <c r="Y24" s="202">
        <v>26.8</v>
      </c>
      <c r="Z24" s="209">
        <f t="shared" si="0"/>
        <v>28.358333333333324</v>
      </c>
      <c r="AA24" s="150">
        <v>34.7</v>
      </c>
      <c r="AB24" s="151">
        <v>0.4534722222222222</v>
      </c>
      <c r="AC24" s="2">
        <v>22</v>
      </c>
      <c r="AD24" s="150">
        <v>23.8</v>
      </c>
      <c r="AE24" s="248">
        <v>0.16944444444444443</v>
      </c>
      <c r="AF24" s="1"/>
    </row>
    <row r="25" spans="1:32" ht="11.25" customHeight="1">
      <c r="A25" s="210">
        <v>23</v>
      </c>
      <c r="B25" s="202">
        <v>26.6</v>
      </c>
      <c r="C25" s="202">
        <v>25.9</v>
      </c>
      <c r="D25" s="202">
        <v>25.9</v>
      </c>
      <c r="E25" s="202">
        <v>25.5</v>
      </c>
      <c r="F25" s="202">
        <v>25.7</v>
      </c>
      <c r="G25" s="202">
        <v>26.2</v>
      </c>
      <c r="H25" s="202">
        <v>28.8</v>
      </c>
      <c r="I25" s="202">
        <v>30</v>
      </c>
      <c r="J25" s="202">
        <v>31</v>
      </c>
      <c r="K25" s="202">
        <v>30.7</v>
      </c>
      <c r="L25" s="202">
        <v>29.9</v>
      </c>
      <c r="M25" s="202">
        <v>30.4</v>
      </c>
      <c r="N25" s="202">
        <v>30.3</v>
      </c>
      <c r="O25" s="202">
        <v>29.8</v>
      </c>
      <c r="P25" s="202">
        <v>30.6</v>
      </c>
      <c r="Q25" s="202">
        <v>30.2</v>
      </c>
      <c r="R25" s="202">
        <v>29.7</v>
      </c>
      <c r="S25" s="202">
        <v>29.1</v>
      </c>
      <c r="T25" s="202">
        <v>27.8</v>
      </c>
      <c r="U25" s="202">
        <v>27.8</v>
      </c>
      <c r="V25" s="202">
        <v>27.5</v>
      </c>
      <c r="W25" s="202">
        <v>27.1</v>
      </c>
      <c r="X25" s="202">
        <v>27.1</v>
      </c>
      <c r="Y25" s="202">
        <v>27.8</v>
      </c>
      <c r="Z25" s="209">
        <f t="shared" si="0"/>
        <v>28.391666666666662</v>
      </c>
      <c r="AA25" s="150">
        <v>31.5</v>
      </c>
      <c r="AB25" s="151">
        <v>0.5111111111111112</v>
      </c>
      <c r="AC25" s="2">
        <v>23</v>
      </c>
      <c r="AD25" s="150">
        <v>25.2</v>
      </c>
      <c r="AE25" s="248">
        <v>0.17430555555555557</v>
      </c>
      <c r="AF25" s="1"/>
    </row>
    <row r="26" spans="1:32" ht="11.25" customHeight="1">
      <c r="A26" s="210">
        <v>24</v>
      </c>
      <c r="B26" s="202">
        <v>27.3</v>
      </c>
      <c r="C26" s="202">
        <v>26.8</v>
      </c>
      <c r="D26" s="202">
        <v>26.4</v>
      </c>
      <c r="E26" s="202">
        <v>26.2</v>
      </c>
      <c r="F26" s="202">
        <v>26</v>
      </c>
      <c r="G26" s="202">
        <v>26.7</v>
      </c>
      <c r="H26" s="202">
        <v>28</v>
      </c>
      <c r="I26" s="202">
        <v>29.5</v>
      </c>
      <c r="J26" s="202">
        <v>31.5</v>
      </c>
      <c r="K26" s="202">
        <v>32.7</v>
      </c>
      <c r="L26" s="202">
        <v>31.3</v>
      </c>
      <c r="M26" s="202">
        <v>30.6</v>
      </c>
      <c r="N26" s="202">
        <v>29.3</v>
      </c>
      <c r="O26" s="202">
        <v>30</v>
      </c>
      <c r="P26" s="202">
        <v>29.8</v>
      </c>
      <c r="Q26" s="202">
        <v>29.3</v>
      </c>
      <c r="R26" s="202">
        <v>28.9</v>
      </c>
      <c r="S26" s="202">
        <v>28.8</v>
      </c>
      <c r="T26" s="202">
        <v>27.8</v>
      </c>
      <c r="U26" s="202">
        <v>27.3</v>
      </c>
      <c r="V26" s="202">
        <v>27.9</v>
      </c>
      <c r="W26" s="202">
        <v>28.4</v>
      </c>
      <c r="X26" s="202">
        <v>28</v>
      </c>
      <c r="Y26" s="202">
        <v>28</v>
      </c>
      <c r="Z26" s="209">
        <f t="shared" si="0"/>
        <v>28.60416666666666</v>
      </c>
      <c r="AA26" s="150">
        <v>32.8</v>
      </c>
      <c r="AB26" s="151">
        <v>0.4152777777777778</v>
      </c>
      <c r="AC26" s="2">
        <v>24</v>
      </c>
      <c r="AD26" s="150">
        <v>25.9</v>
      </c>
      <c r="AE26" s="248">
        <v>0.21736111111111112</v>
      </c>
      <c r="AF26" s="1"/>
    </row>
    <row r="27" spans="1:32" ht="11.25" customHeight="1">
      <c r="A27" s="210">
        <v>25</v>
      </c>
      <c r="B27" s="202">
        <v>27.7</v>
      </c>
      <c r="C27" s="202">
        <v>27.1</v>
      </c>
      <c r="D27" s="202">
        <v>26.8</v>
      </c>
      <c r="E27" s="202">
        <v>26.7</v>
      </c>
      <c r="F27" s="202">
        <v>25.6</v>
      </c>
      <c r="G27" s="202">
        <v>26.1</v>
      </c>
      <c r="H27" s="202">
        <v>27.8</v>
      </c>
      <c r="I27" s="202">
        <v>28.9</v>
      </c>
      <c r="J27" s="202">
        <v>30.2</v>
      </c>
      <c r="K27" s="202">
        <v>32</v>
      </c>
      <c r="L27" s="202">
        <v>30.9</v>
      </c>
      <c r="M27" s="202">
        <v>30.6</v>
      </c>
      <c r="N27" s="202">
        <v>29.8</v>
      </c>
      <c r="O27" s="202">
        <v>29.3</v>
      </c>
      <c r="P27" s="202">
        <v>30</v>
      </c>
      <c r="Q27" s="202">
        <v>30.1</v>
      </c>
      <c r="R27" s="202">
        <v>29.3</v>
      </c>
      <c r="S27" s="202">
        <v>28.9</v>
      </c>
      <c r="T27" s="202">
        <v>27.9</v>
      </c>
      <c r="U27" s="202">
        <v>26.9</v>
      </c>
      <c r="V27" s="202">
        <v>26.6</v>
      </c>
      <c r="W27" s="202">
        <v>26.3</v>
      </c>
      <c r="X27" s="202">
        <v>26</v>
      </c>
      <c r="Y27" s="202">
        <v>25.6</v>
      </c>
      <c r="Z27" s="209">
        <f t="shared" si="0"/>
        <v>28.212500000000002</v>
      </c>
      <c r="AA27" s="150">
        <v>32.6</v>
      </c>
      <c r="AB27" s="151">
        <v>0.43402777777777773</v>
      </c>
      <c r="AC27" s="2">
        <v>25</v>
      </c>
      <c r="AD27" s="150">
        <v>25.2</v>
      </c>
      <c r="AE27" s="248">
        <v>0.2076388888888889</v>
      </c>
      <c r="AF27" s="1"/>
    </row>
    <row r="28" spans="1:32" ht="11.25" customHeight="1">
      <c r="A28" s="210">
        <v>26</v>
      </c>
      <c r="B28" s="202">
        <v>25.3</v>
      </c>
      <c r="C28" s="202">
        <v>25</v>
      </c>
      <c r="D28" s="202">
        <v>24.6</v>
      </c>
      <c r="E28" s="202">
        <v>24.6</v>
      </c>
      <c r="F28" s="202">
        <v>24.9</v>
      </c>
      <c r="G28" s="202">
        <v>25.2</v>
      </c>
      <c r="H28" s="202">
        <v>26.4</v>
      </c>
      <c r="I28" s="202">
        <v>27.3</v>
      </c>
      <c r="J28" s="202">
        <v>28.4</v>
      </c>
      <c r="K28" s="202">
        <v>28.5</v>
      </c>
      <c r="L28" s="202">
        <v>28.6</v>
      </c>
      <c r="M28" s="202">
        <v>29.1</v>
      </c>
      <c r="N28" s="202">
        <v>29.1</v>
      </c>
      <c r="O28" s="202">
        <v>27.9</v>
      </c>
      <c r="P28" s="202">
        <v>27.5</v>
      </c>
      <c r="Q28" s="202">
        <v>26.9</v>
      </c>
      <c r="R28" s="202">
        <v>26.4</v>
      </c>
      <c r="S28" s="202">
        <v>25.9</v>
      </c>
      <c r="T28" s="202">
        <v>25.8</v>
      </c>
      <c r="U28" s="202">
        <v>25.5</v>
      </c>
      <c r="V28" s="202">
        <v>25.5</v>
      </c>
      <c r="W28" s="202">
        <v>25.5</v>
      </c>
      <c r="X28" s="202">
        <v>25.3</v>
      </c>
      <c r="Y28" s="202">
        <v>25</v>
      </c>
      <c r="Z28" s="209">
        <f t="shared" si="0"/>
        <v>26.425</v>
      </c>
      <c r="AA28" s="150">
        <v>29.5</v>
      </c>
      <c r="AB28" s="151">
        <v>0.5409722222222222</v>
      </c>
      <c r="AC28" s="2">
        <v>26</v>
      </c>
      <c r="AD28" s="150">
        <v>24.3</v>
      </c>
      <c r="AE28" s="248">
        <v>0.15694444444444444</v>
      </c>
      <c r="AF28" s="1"/>
    </row>
    <row r="29" spans="1:32" ht="11.25" customHeight="1">
      <c r="A29" s="210">
        <v>27</v>
      </c>
      <c r="B29" s="202">
        <v>24.7</v>
      </c>
      <c r="C29" s="202">
        <v>24.2</v>
      </c>
      <c r="D29" s="202">
        <v>23.8</v>
      </c>
      <c r="E29" s="202">
        <v>23.5</v>
      </c>
      <c r="F29" s="202">
        <v>23.7</v>
      </c>
      <c r="G29" s="202">
        <v>24</v>
      </c>
      <c r="H29" s="202">
        <v>25.3</v>
      </c>
      <c r="I29" s="202">
        <v>25.3</v>
      </c>
      <c r="J29" s="202">
        <v>25.7</v>
      </c>
      <c r="K29" s="202">
        <v>25.6</v>
      </c>
      <c r="L29" s="202">
        <v>26.3</v>
      </c>
      <c r="M29" s="202">
        <v>26.5</v>
      </c>
      <c r="N29" s="202">
        <v>27.3</v>
      </c>
      <c r="O29" s="202">
        <v>28.3</v>
      </c>
      <c r="P29" s="202">
        <v>27.5</v>
      </c>
      <c r="Q29" s="202">
        <v>27.1</v>
      </c>
      <c r="R29" s="202">
        <v>26.7</v>
      </c>
      <c r="S29" s="202">
        <v>25.8</v>
      </c>
      <c r="T29" s="202">
        <v>25.7</v>
      </c>
      <c r="U29" s="202">
        <v>25.5</v>
      </c>
      <c r="V29" s="202">
        <v>25</v>
      </c>
      <c r="W29" s="202">
        <v>24.8</v>
      </c>
      <c r="X29" s="202">
        <v>25</v>
      </c>
      <c r="Y29" s="202">
        <v>25</v>
      </c>
      <c r="Z29" s="209">
        <f t="shared" si="0"/>
        <v>25.5125</v>
      </c>
      <c r="AA29" s="150">
        <v>28.5</v>
      </c>
      <c r="AB29" s="151">
        <v>0.5881944444444445</v>
      </c>
      <c r="AC29" s="2">
        <v>27</v>
      </c>
      <c r="AD29" s="150">
        <v>23.5</v>
      </c>
      <c r="AE29" s="248">
        <v>0.16944444444444443</v>
      </c>
      <c r="AF29" s="1"/>
    </row>
    <row r="30" spans="1:32" ht="11.25" customHeight="1">
      <c r="A30" s="210">
        <v>28</v>
      </c>
      <c r="B30" s="202">
        <v>24.3</v>
      </c>
      <c r="C30" s="202">
        <v>24.4</v>
      </c>
      <c r="D30" s="202">
        <v>24.3</v>
      </c>
      <c r="E30" s="202">
        <v>24.5</v>
      </c>
      <c r="F30" s="202">
        <v>24.4</v>
      </c>
      <c r="G30" s="202">
        <v>25.2</v>
      </c>
      <c r="H30" s="202">
        <v>26.2</v>
      </c>
      <c r="I30" s="202">
        <v>28.4</v>
      </c>
      <c r="J30" s="202">
        <v>30.4</v>
      </c>
      <c r="K30" s="202">
        <v>31.2</v>
      </c>
      <c r="L30" s="202">
        <v>30</v>
      </c>
      <c r="M30" s="202">
        <v>30</v>
      </c>
      <c r="N30" s="202">
        <v>30</v>
      </c>
      <c r="O30" s="202">
        <v>29.2</v>
      </c>
      <c r="P30" s="202">
        <v>26.9</v>
      </c>
      <c r="Q30" s="202">
        <v>27.7</v>
      </c>
      <c r="R30" s="202">
        <v>27.5</v>
      </c>
      <c r="S30" s="202">
        <v>26.7</v>
      </c>
      <c r="T30" s="202">
        <v>26.3</v>
      </c>
      <c r="U30" s="202">
        <v>26</v>
      </c>
      <c r="V30" s="202">
        <v>25.6</v>
      </c>
      <c r="W30" s="202">
        <v>25.3</v>
      </c>
      <c r="X30" s="202">
        <v>25.6</v>
      </c>
      <c r="Y30" s="202">
        <v>24.3</v>
      </c>
      <c r="Z30" s="209">
        <f t="shared" si="0"/>
        <v>26.849999999999994</v>
      </c>
      <c r="AA30" s="150">
        <v>31.9</v>
      </c>
      <c r="AB30" s="151">
        <v>0.4083333333333334</v>
      </c>
      <c r="AC30" s="2">
        <v>28</v>
      </c>
      <c r="AD30" s="150">
        <v>24.2</v>
      </c>
      <c r="AE30" s="248">
        <v>0.2298611111111111</v>
      </c>
      <c r="AF30" s="1"/>
    </row>
    <row r="31" spans="1:32" ht="11.25" customHeight="1">
      <c r="A31" s="210">
        <v>29</v>
      </c>
      <c r="B31" s="202">
        <v>24.2</v>
      </c>
      <c r="C31" s="202">
        <v>24</v>
      </c>
      <c r="D31" s="202">
        <v>23.8</v>
      </c>
      <c r="E31" s="202">
        <v>23.8</v>
      </c>
      <c r="F31" s="202">
        <v>24.1</v>
      </c>
      <c r="G31" s="202">
        <v>24.7</v>
      </c>
      <c r="H31" s="202">
        <v>25.4</v>
      </c>
      <c r="I31" s="202">
        <v>26.4</v>
      </c>
      <c r="J31" s="202">
        <v>27.3</v>
      </c>
      <c r="K31" s="202">
        <v>28.6</v>
      </c>
      <c r="L31" s="202">
        <v>28.2</v>
      </c>
      <c r="M31" s="202">
        <v>28</v>
      </c>
      <c r="N31" s="202">
        <v>28.9</v>
      </c>
      <c r="O31" s="202">
        <v>28.4</v>
      </c>
      <c r="P31" s="202">
        <v>27.6</v>
      </c>
      <c r="Q31" s="202">
        <v>27.6</v>
      </c>
      <c r="R31" s="202">
        <v>27</v>
      </c>
      <c r="S31" s="202">
        <v>26.4</v>
      </c>
      <c r="T31" s="202">
        <v>26.2</v>
      </c>
      <c r="U31" s="202">
        <v>25.9</v>
      </c>
      <c r="V31" s="202">
        <v>25.8</v>
      </c>
      <c r="W31" s="202">
        <v>25.4</v>
      </c>
      <c r="X31" s="202">
        <v>24.7</v>
      </c>
      <c r="Y31" s="202">
        <v>24.2</v>
      </c>
      <c r="Z31" s="209">
        <f t="shared" si="0"/>
        <v>26.108333333333334</v>
      </c>
      <c r="AA31" s="150">
        <v>29.3</v>
      </c>
      <c r="AB31" s="151">
        <v>0.5465277777777778</v>
      </c>
      <c r="AC31" s="2">
        <v>29</v>
      </c>
      <c r="AD31" s="150">
        <v>23.7</v>
      </c>
      <c r="AE31" s="248">
        <v>0.18958333333333333</v>
      </c>
      <c r="AF31" s="1"/>
    </row>
    <row r="32" spans="1:32" ht="11.25" customHeight="1">
      <c r="A32" s="210">
        <v>30</v>
      </c>
      <c r="B32" s="202">
        <v>24.2</v>
      </c>
      <c r="C32" s="202">
        <v>23.9</v>
      </c>
      <c r="D32" s="202">
        <v>23.7</v>
      </c>
      <c r="E32" s="202">
        <v>23.5</v>
      </c>
      <c r="F32" s="202">
        <v>24</v>
      </c>
      <c r="G32" s="202">
        <v>24.9</v>
      </c>
      <c r="H32" s="202">
        <v>25.9</v>
      </c>
      <c r="I32" s="202">
        <v>26.7</v>
      </c>
      <c r="J32" s="202">
        <v>27.4</v>
      </c>
      <c r="K32" s="202">
        <v>27.7</v>
      </c>
      <c r="L32" s="202">
        <v>27.8</v>
      </c>
      <c r="M32" s="202">
        <v>28.5</v>
      </c>
      <c r="N32" s="202">
        <v>28.8</v>
      </c>
      <c r="O32" s="202">
        <v>28.8</v>
      </c>
      <c r="P32" s="202">
        <v>28.2</v>
      </c>
      <c r="Q32" s="202">
        <v>27.7</v>
      </c>
      <c r="R32" s="202">
        <v>27.2</v>
      </c>
      <c r="S32" s="202">
        <v>26.7</v>
      </c>
      <c r="T32" s="202">
        <v>26.4</v>
      </c>
      <c r="U32" s="202">
        <v>25.6</v>
      </c>
      <c r="V32" s="202">
        <v>25.1</v>
      </c>
      <c r="W32" s="202">
        <v>24.2</v>
      </c>
      <c r="X32" s="202">
        <v>24.2</v>
      </c>
      <c r="Y32" s="202">
        <v>23.9</v>
      </c>
      <c r="Z32" s="209">
        <f t="shared" si="0"/>
        <v>26.041666666666668</v>
      </c>
      <c r="AA32" s="150">
        <v>29.2</v>
      </c>
      <c r="AB32" s="151">
        <v>0.50625</v>
      </c>
      <c r="AC32" s="2">
        <v>30</v>
      </c>
      <c r="AD32" s="150">
        <v>23.5</v>
      </c>
      <c r="AE32" s="248">
        <v>0.175</v>
      </c>
      <c r="AF32" s="1"/>
    </row>
    <row r="33" spans="1:32" ht="11.25" customHeight="1">
      <c r="A33" s="210">
        <v>31</v>
      </c>
      <c r="B33" s="202">
        <v>24</v>
      </c>
      <c r="C33" s="202">
        <v>24</v>
      </c>
      <c r="D33" s="202">
        <v>23.5</v>
      </c>
      <c r="E33" s="202">
        <v>23.3</v>
      </c>
      <c r="F33" s="202">
        <v>23.4</v>
      </c>
      <c r="G33" s="202">
        <v>23.7</v>
      </c>
      <c r="H33" s="202">
        <v>26.3</v>
      </c>
      <c r="I33" s="202">
        <v>28.3</v>
      </c>
      <c r="J33" s="202">
        <v>28.2</v>
      </c>
      <c r="K33" s="202">
        <v>29</v>
      </c>
      <c r="L33" s="202">
        <v>29.8</v>
      </c>
      <c r="M33" s="202">
        <v>29.5</v>
      </c>
      <c r="N33" s="202">
        <v>30.3</v>
      </c>
      <c r="O33" s="202">
        <v>29.9</v>
      </c>
      <c r="P33" s="202">
        <v>29.1</v>
      </c>
      <c r="Q33" s="202">
        <v>28.7</v>
      </c>
      <c r="R33" s="202">
        <v>28.2</v>
      </c>
      <c r="S33" s="202">
        <v>27.7</v>
      </c>
      <c r="T33" s="202">
        <v>26.8</v>
      </c>
      <c r="U33" s="202">
        <v>26.1</v>
      </c>
      <c r="V33" s="202">
        <v>26.8</v>
      </c>
      <c r="W33" s="202">
        <v>27</v>
      </c>
      <c r="X33" s="202">
        <v>26.1</v>
      </c>
      <c r="Y33" s="202">
        <v>25.9</v>
      </c>
      <c r="Z33" s="209">
        <f t="shared" si="0"/>
        <v>26.899999999999995</v>
      </c>
      <c r="AA33" s="150">
        <v>30.9</v>
      </c>
      <c r="AB33" s="151">
        <v>0.5236111111111111</v>
      </c>
      <c r="AC33" s="2">
        <v>31</v>
      </c>
      <c r="AD33" s="150">
        <v>23</v>
      </c>
      <c r="AE33" s="248">
        <v>0.22291666666666665</v>
      </c>
      <c r="AF33" s="1"/>
    </row>
    <row r="34" spans="1:32" ht="15" customHeight="1">
      <c r="A34" s="211" t="s">
        <v>9</v>
      </c>
      <c r="B34" s="212">
        <f aca="true" t="shared" si="1" ref="B34:Q34">AVERAGE(B3:B33)</f>
        <v>25.406451612903226</v>
      </c>
      <c r="C34" s="212">
        <f t="shared" si="1"/>
        <v>25.241935483870968</v>
      </c>
      <c r="D34" s="212">
        <f t="shared" si="1"/>
        <v>25.07741935483871</v>
      </c>
      <c r="E34" s="212">
        <f t="shared" si="1"/>
        <v>25.029032258064518</v>
      </c>
      <c r="F34" s="212">
        <f t="shared" si="1"/>
        <v>24.97096774193549</v>
      </c>
      <c r="G34" s="212">
        <f t="shared" si="1"/>
        <v>25.532258064516135</v>
      </c>
      <c r="H34" s="212">
        <f t="shared" si="1"/>
        <v>26.76129032258064</v>
      </c>
      <c r="I34" s="212">
        <f t="shared" si="1"/>
        <v>27.72258064516129</v>
      </c>
      <c r="J34" s="212">
        <f t="shared" si="1"/>
        <v>28.474193548387102</v>
      </c>
      <c r="K34" s="212">
        <f t="shared" si="1"/>
        <v>29.02903225806452</v>
      </c>
      <c r="L34" s="212">
        <f t="shared" si="1"/>
        <v>29.096774193548384</v>
      </c>
      <c r="M34" s="212">
        <f t="shared" si="1"/>
        <v>29.238709677419358</v>
      </c>
      <c r="N34" s="212">
        <f t="shared" si="1"/>
        <v>29.209677419354833</v>
      </c>
      <c r="O34" s="212">
        <f t="shared" si="1"/>
        <v>29.196774193548375</v>
      </c>
      <c r="P34" s="212">
        <f t="shared" si="1"/>
        <v>28.696774193548386</v>
      </c>
      <c r="Q34" s="212">
        <f t="shared" si="1"/>
        <v>28.235483870967748</v>
      </c>
      <c r="R34" s="212">
        <f>AVERAGE(R3:R33)</f>
        <v>27.96129032258065</v>
      </c>
      <c r="S34" s="212">
        <f aca="true" t="shared" si="2" ref="S34:Y34">AVERAGE(S3:S33)</f>
        <v>27.277419354838706</v>
      </c>
      <c r="T34" s="212">
        <f t="shared" si="2"/>
        <v>26.84838709677419</v>
      </c>
      <c r="U34" s="212">
        <f t="shared" si="2"/>
        <v>26.54193548387096</v>
      </c>
      <c r="V34" s="212">
        <f t="shared" si="2"/>
        <v>26.45483870967742</v>
      </c>
      <c r="W34" s="212">
        <f t="shared" si="2"/>
        <v>26.196774193548386</v>
      </c>
      <c r="X34" s="212">
        <f t="shared" si="2"/>
        <v>25.925806451612903</v>
      </c>
      <c r="Y34" s="212">
        <f t="shared" si="2"/>
        <v>25.658064516129024</v>
      </c>
      <c r="Z34" s="212">
        <f>AVERAGE(B3:Y33)</f>
        <v>27.07432795698926</v>
      </c>
      <c r="AA34" s="213">
        <f>(AVERAGE(最高))</f>
        <v>30.587096774193554</v>
      </c>
      <c r="AB34" s="214"/>
      <c r="AC34" s="215"/>
      <c r="AD34" s="213">
        <f>(AVERAGE(最低))</f>
        <v>24.36129032258065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31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11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31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17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34.7</v>
      </c>
      <c r="C46" s="258">
        <v>22</v>
      </c>
      <c r="D46" s="253">
        <v>0.4534722222222222</v>
      </c>
      <c r="E46" s="192"/>
      <c r="F46" s="155"/>
      <c r="G46" s="156">
        <f>MIN(最低)</f>
        <v>22.5</v>
      </c>
      <c r="H46" s="258">
        <v>21</v>
      </c>
      <c r="I46" s="255">
        <v>0.19652777777777777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58"/>
      <c r="I47" s="255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2010</v>
      </c>
      <c r="AA1" s="1" t="s">
        <v>1</v>
      </c>
      <c r="AB1" s="221">
        <v>9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02">
        <v>25.8</v>
      </c>
      <c r="C3" s="202">
        <v>25.7</v>
      </c>
      <c r="D3" s="202">
        <v>25.4</v>
      </c>
      <c r="E3" s="202">
        <v>24.6</v>
      </c>
      <c r="F3" s="202">
        <v>24.8</v>
      </c>
      <c r="G3" s="202">
        <v>25.4</v>
      </c>
      <c r="H3" s="202">
        <v>27.9</v>
      </c>
      <c r="I3" s="202">
        <v>28.3</v>
      </c>
      <c r="J3" s="202">
        <v>30.9</v>
      </c>
      <c r="K3" s="202">
        <v>30.9</v>
      </c>
      <c r="L3" s="202">
        <v>30.4</v>
      </c>
      <c r="M3" s="202">
        <v>30.7</v>
      </c>
      <c r="N3" s="202">
        <v>30.4</v>
      </c>
      <c r="O3" s="202">
        <v>30.1</v>
      </c>
      <c r="P3" s="202">
        <v>29</v>
      </c>
      <c r="Q3" s="202">
        <v>28.5</v>
      </c>
      <c r="R3" s="202">
        <v>27.9</v>
      </c>
      <c r="S3" s="202">
        <v>27.5</v>
      </c>
      <c r="T3" s="202">
        <v>27.4</v>
      </c>
      <c r="U3" s="202">
        <v>27.3</v>
      </c>
      <c r="V3" s="202">
        <v>26.8</v>
      </c>
      <c r="W3" s="202">
        <v>26.7</v>
      </c>
      <c r="X3" s="202">
        <v>27.3</v>
      </c>
      <c r="Y3" s="202">
        <v>27.1</v>
      </c>
      <c r="Z3" s="209">
        <f aca="true" t="shared" si="0" ref="Z3:Z32">AVERAGE(B3:Y3)</f>
        <v>27.783333333333328</v>
      </c>
      <c r="AA3" s="150">
        <v>32</v>
      </c>
      <c r="AB3" s="151">
        <v>0.40208333333333335</v>
      </c>
      <c r="AC3" s="2">
        <v>1</v>
      </c>
      <c r="AD3" s="150">
        <v>24.3</v>
      </c>
      <c r="AE3" s="248">
        <v>0.18888888888888888</v>
      </c>
      <c r="AF3" s="1"/>
    </row>
    <row r="4" spans="1:32" ht="11.25" customHeight="1">
      <c r="A4" s="210">
        <v>2</v>
      </c>
      <c r="B4" s="202">
        <v>27</v>
      </c>
      <c r="C4" s="202">
        <v>26.7</v>
      </c>
      <c r="D4" s="202">
        <v>26.3</v>
      </c>
      <c r="E4" s="202">
        <v>25.8</v>
      </c>
      <c r="F4" s="202">
        <v>25.9</v>
      </c>
      <c r="G4" s="202">
        <v>26.4</v>
      </c>
      <c r="H4" s="202">
        <v>27.7</v>
      </c>
      <c r="I4" s="202">
        <v>28.8</v>
      </c>
      <c r="J4" s="202">
        <v>29.3</v>
      </c>
      <c r="K4" s="202">
        <v>29.2</v>
      </c>
      <c r="L4" s="202">
        <v>29.8</v>
      </c>
      <c r="M4" s="202">
        <v>29.9</v>
      </c>
      <c r="N4" s="202">
        <v>29.4</v>
      </c>
      <c r="O4" s="202">
        <v>29</v>
      </c>
      <c r="P4" s="202">
        <v>28.5</v>
      </c>
      <c r="Q4" s="202">
        <v>28.2</v>
      </c>
      <c r="R4" s="202">
        <v>27.4</v>
      </c>
      <c r="S4" s="203">
        <v>27.3</v>
      </c>
      <c r="T4" s="202">
        <v>27.1</v>
      </c>
      <c r="U4" s="202">
        <v>26.6</v>
      </c>
      <c r="V4" s="202">
        <v>26.7</v>
      </c>
      <c r="W4" s="202">
        <v>26.6</v>
      </c>
      <c r="X4" s="202">
        <v>26.4</v>
      </c>
      <c r="Y4" s="202">
        <v>26</v>
      </c>
      <c r="Z4" s="209">
        <f t="shared" si="0"/>
        <v>27.583333333333332</v>
      </c>
      <c r="AA4" s="150">
        <v>30.4</v>
      </c>
      <c r="AB4" s="151">
        <v>0.47291666666666665</v>
      </c>
      <c r="AC4" s="2">
        <v>2</v>
      </c>
      <c r="AD4" s="150">
        <v>25.7</v>
      </c>
      <c r="AE4" s="248">
        <v>0.1951388888888889</v>
      </c>
      <c r="AF4" s="1"/>
    </row>
    <row r="5" spans="1:32" ht="11.25" customHeight="1">
      <c r="A5" s="210">
        <v>3</v>
      </c>
      <c r="B5" s="202">
        <v>26.2</v>
      </c>
      <c r="C5" s="202">
        <v>26.2</v>
      </c>
      <c r="D5" s="202">
        <v>26</v>
      </c>
      <c r="E5" s="202">
        <v>25.9</v>
      </c>
      <c r="F5" s="202">
        <v>25.6</v>
      </c>
      <c r="G5" s="202">
        <v>26</v>
      </c>
      <c r="H5" s="202">
        <v>27.4</v>
      </c>
      <c r="I5" s="202">
        <v>28.6</v>
      </c>
      <c r="J5" s="202">
        <v>30.2</v>
      </c>
      <c r="K5" s="202">
        <v>31.6</v>
      </c>
      <c r="L5" s="202">
        <v>32.5</v>
      </c>
      <c r="M5" s="202">
        <v>31.1</v>
      </c>
      <c r="N5" s="202">
        <v>30.4</v>
      </c>
      <c r="O5" s="202">
        <v>30.5</v>
      </c>
      <c r="P5" s="202">
        <v>31</v>
      </c>
      <c r="Q5" s="202">
        <v>30.8</v>
      </c>
      <c r="R5" s="202">
        <v>31.1</v>
      </c>
      <c r="S5" s="202">
        <v>30.2</v>
      </c>
      <c r="T5" s="202">
        <v>28.8</v>
      </c>
      <c r="U5" s="202">
        <v>28.1</v>
      </c>
      <c r="V5" s="202">
        <v>28</v>
      </c>
      <c r="W5" s="202">
        <v>27.3</v>
      </c>
      <c r="X5" s="202">
        <v>26.7</v>
      </c>
      <c r="Y5" s="202">
        <v>26.3</v>
      </c>
      <c r="Z5" s="209">
        <f t="shared" si="0"/>
        <v>28.604166666666668</v>
      </c>
      <c r="AA5" s="150">
        <v>32.7</v>
      </c>
      <c r="AB5" s="151">
        <v>0.47152777777777777</v>
      </c>
      <c r="AC5" s="2">
        <v>3</v>
      </c>
      <c r="AD5" s="150">
        <v>25.6</v>
      </c>
      <c r="AE5" s="248">
        <v>0.24305555555555555</v>
      </c>
      <c r="AF5" s="1"/>
    </row>
    <row r="6" spans="1:32" ht="11.25" customHeight="1">
      <c r="A6" s="210">
        <v>4</v>
      </c>
      <c r="B6" s="202">
        <v>26.3</v>
      </c>
      <c r="C6" s="202">
        <v>25.7</v>
      </c>
      <c r="D6" s="202">
        <v>24.7</v>
      </c>
      <c r="E6" s="202">
        <v>24.8</v>
      </c>
      <c r="F6" s="202">
        <v>24</v>
      </c>
      <c r="G6" s="202">
        <v>24.9</v>
      </c>
      <c r="H6" s="202">
        <v>28.2</v>
      </c>
      <c r="I6" s="202">
        <v>29</v>
      </c>
      <c r="J6" s="202">
        <v>29.4</v>
      </c>
      <c r="K6" s="202">
        <v>30</v>
      </c>
      <c r="L6" s="202">
        <v>30.9</v>
      </c>
      <c r="M6" s="202">
        <v>30.4</v>
      </c>
      <c r="N6" s="202">
        <v>29.6</v>
      </c>
      <c r="O6" s="202">
        <v>30</v>
      </c>
      <c r="P6" s="202">
        <v>29</v>
      </c>
      <c r="Q6" s="202">
        <v>28.4</v>
      </c>
      <c r="R6" s="202">
        <v>27.9</v>
      </c>
      <c r="S6" s="202">
        <v>26.9</v>
      </c>
      <c r="T6" s="202">
        <v>26.5</v>
      </c>
      <c r="U6" s="202">
        <v>25.9</v>
      </c>
      <c r="V6" s="202">
        <v>25.8</v>
      </c>
      <c r="W6" s="202">
        <v>26.1</v>
      </c>
      <c r="X6" s="202">
        <v>25.9</v>
      </c>
      <c r="Y6" s="202">
        <v>25.4</v>
      </c>
      <c r="Z6" s="209">
        <f t="shared" si="0"/>
        <v>27.320833333333326</v>
      </c>
      <c r="AA6" s="150">
        <v>31.8</v>
      </c>
      <c r="AB6" s="151">
        <v>0.4708333333333334</v>
      </c>
      <c r="AC6" s="2">
        <v>4</v>
      </c>
      <c r="AD6" s="150">
        <v>23.7</v>
      </c>
      <c r="AE6" s="248">
        <v>0.2236111111111111</v>
      </c>
      <c r="AF6" s="1"/>
    </row>
    <row r="7" spans="1:32" ht="11.25" customHeight="1">
      <c r="A7" s="210">
        <v>5</v>
      </c>
      <c r="B7" s="202">
        <v>25.7</v>
      </c>
      <c r="C7" s="202">
        <v>25.3</v>
      </c>
      <c r="D7" s="202">
        <v>24.6</v>
      </c>
      <c r="E7" s="202">
        <v>24.3</v>
      </c>
      <c r="F7" s="202">
        <v>23.8</v>
      </c>
      <c r="G7" s="202">
        <v>24.9</v>
      </c>
      <c r="H7" s="202">
        <v>26.6</v>
      </c>
      <c r="I7" s="202">
        <v>28.2</v>
      </c>
      <c r="J7" s="202">
        <v>28.2</v>
      </c>
      <c r="K7" s="202">
        <v>28.3</v>
      </c>
      <c r="L7" s="202">
        <v>28.8</v>
      </c>
      <c r="M7" s="202">
        <v>29</v>
      </c>
      <c r="N7" s="202">
        <v>29.5</v>
      </c>
      <c r="O7" s="202">
        <v>29.4</v>
      </c>
      <c r="P7" s="202">
        <v>28.9</v>
      </c>
      <c r="Q7" s="202">
        <v>28.4</v>
      </c>
      <c r="R7" s="202">
        <v>27.9</v>
      </c>
      <c r="S7" s="202">
        <v>27.2</v>
      </c>
      <c r="T7" s="202">
        <v>27.1</v>
      </c>
      <c r="U7" s="202">
        <v>26.7</v>
      </c>
      <c r="V7" s="202">
        <v>26.5</v>
      </c>
      <c r="W7" s="202">
        <v>26.9</v>
      </c>
      <c r="X7" s="202">
        <v>26.9</v>
      </c>
      <c r="Y7" s="202">
        <v>27</v>
      </c>
      <c r="Z7" s="209">
        <f t="shared" si="0"/>
        <v>27.087499999999995</v>
      </c>
      <c r="AA7" s="150">
        <v>30</v>
      </c>
      <c r="AB7" s="151">
        <v>0.5298611111111111</v>
      </c>
      <c r="AC7" s="2">
        <v>5</v>
      </c>
      <c r="AD7" s="150">
        <v>23.8</v>
      </c>
      <c r="AE7" s="248">
        <v>0.20972222222222223</v>
      </c>
      <c r="AF7" s="1"/>
    </row>
    <row r="8" spans="1:32" ht="11.25" customHeight="1">
      <c r="A8" s="210">
        <v>6</v>
      </c>
      <c r="B8" s="202">
        <v>27</v>
      </c>
      <c r="C8" s="202">
        <v>26.8</v>
      </c>
      <c r="D8" s="202">
        <v>26.7</v>
      </c>
      <c r="E8" s="202">
        <v>26.5</v>
      </c>
      <c r="F8" s="202">
        <v>26.3</v>
      </c>
      <c r="G8" s="202">
        <v>26.4</v>
      </c>
      <c r="H8" s="202">
        <v>27.8</v>
      </c>
      <c r="I8" s="202">
        <v>28.6</v>
      </c>
      <c r="J8" s="202">
        <v>29.5</v>
      </c>
      <c r="K8" s="202">
        <v>31.1</v>
      </c>
      <c r="L8" s="202">
        <v>30.7</v>
      </c>
      <c r="M8" s="202">
        <v>31.1</v>
      </c>
      <c r="N8" s="202">
        <v>30.3</v>
      </c>
      <c r="O8" s="202">
        <v>29.9</v>
      </c>
      <c r="P8" s="202">
        <v>30.3</v>
      </c>
      <c r="Q8" s="202">
        <v>29.5</v>
      </c>
      <c r="R8" s="202">
        <v>28.5</v>
      </c>
      <c r="S8" s="202">
        <v>27.8</v>
      </c>
      <c r="T8" s="202">
        <v>27.7</v>
      </c>
      <c r="U8" s="202">
        <v>26.8</v>
      </c>
      <c r="V8" s="202">
        <v>27</v>
      </c>
      <c r="W8" s="202">
        <v>26.7</v>
      </c>
      <c r="X8" s="202">
        <v>26.9</v>
      </c>
      <c r="Y8" s="202">
        <v>26.9</v>
      </c>
      <c r="Z8" s="209">
        <f t="shared" si="0"/>
        <v>28.200000000000003</v>
      </c>
      <c r="AA8" s="150">
        <v>31.8</v>
      </c>
      <c r="AB8" s="151">
        <v>0.525</v>
      </c>
      <c r="AC8" s="2">
        <v>6</v>
      </c>
      <c r="AD8" s="150">
        <v>26.3</v>
      </c>
      <c r="AE8" s="248">
        <v>0.24513888888888888</v>
      </c>
      <c r="AF8" s="1"/>
    </row>
    <row r="9" spans="1:32" ht="11.25" customHeight="1">
      <c r="A9" s="210">
        <v>7</v>
      </c>
      <c r="B9" s="202">
        <v>26.8</v>
      </c>
      <c r="C9" s="202">
        <v>26.5</v>
      </c>
      <c r="D9" s="202">
        <v>26.3</v>
      </c>
      <c r="E9" s="202">
        <v>26.3</v>
      </c>
      <c r="F9" s="202">
        <v>26.2</v>
      </c>
      <c r="G9" s="202">
        <v>26.4</v>
      </c>
      <c r="H9" s="202">
        <v>27.1</v>
      </c>
      <c r="I9" s="202">
        <v>28.8</v>
      </c>
      <c r="J9" s="202">
        <v>30</v>
      </c>
      <c r="K9" s="202">
        <v>30.8</v>
      </c>
      <c r="L9" s="202">
        <v>32.8</v>
      </c>
      <c r="M9" s="202">
        <v>34.2</v>
      </c>
      <c r="N9" s="202">
        <v>33.7</v>
      </c>
      <c r="O9" s="202">
        <v>33</v>
      </c>
      <c r="P9" s="202">
        <v>33.8</v>
      </c>
      <c r="Q9" s="202">
        <v>31.5</v>
      </c>
      <c r="R9" s="202">
        <v>31.5</v>
      </c>
      <c r="S9" s="202">
        <v>29.8</v>
      </c>
      <c r="T9" s="202">
        <v>29.6</v>
      </c>
      <c r="U9" s="202">
        <v>29.1</v>
      </c>
      <c r="V9" s="202">
        <v>28.4</v>
      </c>
      <c r="W9" s="202">
        <v>27</v>
      </c>
      <c r="X9" s="202">
        <v>26.4</v>
      </c>
      <c r="Y9" s="202">
        <v>25.6</v>
      </c>
      <c r="Z9" s="209">
        <f t="shared" si="0"/>
        <v>29.233333333333334</v>
      </c>
      <c r="AA9" s="150">
        <v>35.4</v>
      </c>
      <c r="AB9" s="151">
        <v>0.5236111111111111</v>
      </c>
      <c r="AC9" s="2">
        <v>7</v>
      </c>
      <c r="AD9" s="150">
        <v>25.5</v>
      </c>
      <c r="AE9" s="248">
        <v>0.9923611111111111</v>
      </c>
      <c r="AF9" s="1"/>
    </row>
    <row r="10" spans="1:32" ht="11.25" customHeight="1">
      <c r="A10" s="210">
        <v>8</v>
      </c>
      <c r="B10" s="202">
        <v>25.1</v>
      </c>
      <c r="C10" s="202">
        <v>25.1</v>
      </c>
      <c r="D10" s="202">
        <v>24.2</v>
      </c>
      <c r="E10" s="202">
        <v>24.2</v>
      </c>
      <c r="F10" s="202">
        <v>23.9</v>
      </c>
      <c r="G10" s="202">
        <v>23.2</v>
      </c>
      <c r="H10" s="202">
        <v>22.9</v>
      </c>
      <c r="I10" s="202">
        <v>22.6</v>
      </c>
      <c r="J10" s="202">
        <v>22.6</v>
      </c>
      <c r="K10" s="202">
        <v>22.6</v>
      </c>
      <c r="L10" s="202">
        <v>22.5</v>
      </c>
      <c r="M10" s="202">
        <v>22.1</v>
      </c>
      <c r="N10" s="202">
        <v>22</v>
      </c>
      <c r="O10" s="202">
        <v>21.4</v>
      </c>
      <c r="P10" s="202">
        <v>20.9</v>
      </c>
      <c r="Q10" s="202">
        <v>20.9</v>
      </c>
      <c r="R10" s="202">
        <v>20.9</v>
      </c>
      <c r="S10" s="202">
        <v>21.1</v>
      </c>
      <c r="T10" s="202">
        <v>21.2</v>
      </c>
      <c r="U10" s="202">
        <v>21.6</v>
      </c>
      <c r="V10" s="202">
        <v>21.5</v>
      </c>
      <c r="W10" s="202">
        <v>20.9</v>
      </c>
      <c r="X10" s="202">
        <v>20.9</v>
      </c>
      <c r="Y10" s="202">
        <v>20.7</v>
      </c>
      <c r="Z10" s="209">
        <f t="shared" si="0"/>
        <v>22.291666666666668</v>
      </c>
      <c r="AA10" s="150">
        <v>25.7</v>
      </c>
      <c r="AB10" s="151">
        <v>0.003472222222222222</v>
      </c>
      <c r="AC10" s="2">
        <v>8</v>
      </c>
      <c r="AD10" s="150">
        <v>20.7</v>
      </c>
      <c r="AE10" s="248">
        <v>1</v>
      </c>
      <c r="AF10" s="1"/>
    </row>
    <row r="11" spans="1:32" ht="11.25" customHeight="1">
      <c r="A11" s="210">
        <v>9</v>
      </c>
      <c r="B11" s="202">
        <v>21</v>
      </c>
      <c r="C11" s="202">
        <v>21.2</v>
      </c>
      <c r="D11" s="202">
        <v>21.4</v>
      </c>
      <c r="E11" s="202">
        <v>21.1</v>
      </c>
      <c r="F11" s="202">
        <v>21.1</v>
      </c>
      <c r="G11" s="202">
        <v>21</v>
      </c>
      <c r="H11" s="202">
        <v>21.3</v>
      </c>
      <c r="I11" s="202">
        <v>21.9</v>
      </c>
      <c r="J11" s="202">
        <v>23.6</v>
      </c>
      <c r="K11" s="202">
        <v>24.4</v>
      </c>
      <c r="L11" s="202">
        <v>25.4</v>
      </c>
      <c r="M11" s="202">
        <v>24.4</v>
      </c>
      <c r="N11" s="202">
        <v>25</v>
      </c>
      <c r="O11" s="202">
        <v>24.5</v>
      </c>
      <c r="P11" s="202">
        <v>24.1</v>
      </c>
      <c r="Q11" s="202">
        <v>23.7</v>
      </c>
      <c r="R11" s="202">
        <v>23.1</v>
      </c>
      <c r="S11" s="202">
        <v>22.1</v>
      </c>
      <c r="T11" s="202">
        <v>21.5</v>
      </c>
      <c r="U11" s="202">
        <v>21.3</v>
      </c>
      <c r="V11" s="202">
        <v>21.5</v>
      </c>
      <c r="W11" s="202">
        <v>21.5</v>
      </c>
      <c r="X11" s="202">
        <v>20.9</v>
      </c>
      <c r="Y11" s="202">
        <v>20.6</v>
      </c>
      <c r="Z11" s="209">
        <f t="shared" si="0"/>
        <v>22.400000000000006</v>
      </c>
      <c r="AA11" s="150">
        <v>25.7</v>
      </c>
      <c r="AB11" s="151">
        <v>0.46875</v>
      </c>
      <c r="AC11" s="2">
        <v>9</v>
      </c>
      <c r="AD11" s="150">
        <v>20.5</v>
      </c>
      <c r="AE11" s="248">
        <v>1</v>
      </c>
      <c r="AF11" s="1"/>
    </row>
    <row r="12" spans="1:32" ht="11.25" customHeight="1">
      <c r="A12" s="218">
        <v>10</v>
      </c>
      <c r="B12" s="204">
        <v>20</v>
      </c>
      <c r="C12" s="204">
        <v>20</v>
      </c>
      <c r="D12" s="204">
        <v>19.4</v>
      </c>
      <c r="E12" s="204">
        <v>18.8</v>
      </c>
      <c r="F12" s="204">
        <v>18.4</v>
      </c>
      <c r="G12" s="204">
        <v>19.5</v>
      </c>
      <c r="H12" s="204">
        <v>22.9</v>
      </c>
      <c r="I12" s="204">
        <v>24.3</v>
      </c>
      <c r="J12" s="204">
        <v>25.2</v>
      </c>
      <c r="K12" s="204">
        <v>25.4</v>
      </c>
      <c r="L12" s="204">
        <v>26.1</v>
      </c>
      <c r="M12" s="204">
        <v>25.5</v>
      </c>
      <c r="N12" s="204">
        <v>25.9</v>
      </c>
      <c r="O12" s="204">
        <v>25</v>
      </c>
      <c r="P12" s="204">
        <v>24.6</v>
      </c>
      <c r="Q12" s="204">
        <v>24.5</v>
      </c>
      <c r="R12" s="204">
        <v>24.5</v>
      </c>
      <c r="S12" s="204">
        <v>23.9</v>
      </c>
      <c r="T12" s="204">
        <v>23.1</v>
      </c>
      <c r="U12" s="204">
        <v>22.8</v>
      </c>
      <c r="V12" s="204">
        <v>23.5</v>
      </c>
      <c r="W12" s="204">
        <v>24</v>
      </c>
      <c r="X12" s="204">
        <v>24.3</v>
      </c>
      <c r="Y12" s="204">
        <v>23.2</v>
      </c>
      <c r="Z12" s="219">
        <f t="shared" si="0"/>
        <v>23.11666666666667</v>
      </c>
      <c r="AA12" s="156">
        <v>26.3</v>
      </c>
      <c r="AB12" s="205">
        <v>0.5131944444444444</v>
      </c>
      <c r="AC12" s="206">
        <v>10</v>
      </c>
      <c r="AD12" s="156">
        <v>18.1</v>
      </c>
      <c r="AE12" s="249">
        <v>0.21458333333333335</v>
      </c>
      <c r="AF12" s="1"/>
    </row>
    <row r="13" spans="1:32" ht="11.25" customHeight="1">
      <c r="A13" s="210">
        <v>11</v>
      </c>
      <c r="B13" s="202">
        <v>24.6</v>
      </c>
      <c r="C13" s="202">
        <v>23.8</v>
      </c>
      <c r="D13" s="202">
        <v>23.3</v>
      </c>
      <c r="E13" s="202">
        <v>22.6</v>
      </c>
      <c r="F13" s="202">
        <v>22</v>
      </c>
      <c r="G13" s="202">
        <v>22.6</v>
      </c>
      <c r="H13" s="202">
        <v>25.7</v>
      </c>
      <c r="I13" s="202">
        <v>28</v>
      </c>
      <c r="J13" s="202">
        <v>29.5</v>
      </c>
      <c r="K13" s="202">
        <v>31</v>
      </c>
      <c r="L13" s="202">
        <v>30.5</v>
      </c>
      <c r="M13" s="202">
        <v>28.5</v>
      </c>
      <c r="N13" s="202">
        <v>28.6</v>
      </c>
      <c r="O13" s="202">
        <v>28.3</v>
      </c>
      <c r="P13" s="202">
        <v>27.8</v>
      </c>
      <c r="Q13" s="202">
        <v>28.1</v>
      </c>
      <c r="R13" s="202">
        <v>28.2</v>
      </c>
      <c r="S13" s="202">
        <v>27</v>
      </c>
      <c r="T13" s="202">
        <v>26.6</v>
      </c>
      <c r="U13" s="202">
        <v>26.4</v>
      </c>
      <c r="V13" s="202">
        <v>25.9</v>
      </c>
      <c r="W13" s="202">
        <v>25.7</v>
      </c>
      <c r="X13" s="202">
        <v>25.3</v>
      </c>
      <c r="Y13" s="202">
        <v>25.1</v>
      </c>
      <c r="Z13" s="209">
        <f t="shared" si="0"/>
        <v>26.462500000000006</v>
      </c>
      <c r="AA13" s="150">
        <v>32.1</v>
      </c>
      <c r="AB13" s="151">
        <v>0.425</v>
      </c>
      <c r="AC13" s="2">
        <v>11</v>
      </c>
      <c r="AD13" s="150">
        <v>21.9</v>
      </c>
      <c r="AE13" s="248">
        <v>0.20902777777777778</v>
      </c>
      <c r="AF13" s="1"/>
    </row>
    <row r="14" spans="1:32" ht="11.25" customHeight="1">
      <c r="A14" s="210">
        <v>12</v>
      </c>
      <c r="B14" s="202">
        <v>24.5</v>
      </c>
      <c r="C14" s="202">
        <v>24</v>
      </c>
      <c r="D14" s="202">
        <v>24.3</v>
      </c>
      <c r="E14" s="202">
        <v>24.2</v>
      </c>
      <c r="F14" s="202">
        <v>23.9</v>
      </c>
      <c r="G14" s="202">
        <v>23.8</v>
      </c>
      <c r="H14" s="202">
        <v>23.9</v>
      </c>
      <c r="I14" s="202">
        <v>23.9</v>
      </c>
      <c r="J14" s="202">
        <v>24.7</v>
      </c>
      <c r="K14" s="202">
        <v>24.6</v>
      </c>
      <c r="L14" s="202">
        <v>24.9</v>
      </c>
      <c r="M14" s="202">
        <v>26.3</v>
      </c>
      <c r="N14" s="202">
        <v>24.7</v>
      </c>
      <c r="O14" s="202">
        <v>24.4</v>
      </c>
      <c r="P14" s="202">
        <v>23.7</v>
      </c>
      <c r="Q14" s="202">
        <v>23.8</v>
      </c>
      <c r="R14" s="202">
        <v>23.1</v>
      </c>
      <c r="S14" s="202">
        <v>23</v>
      </c>
      <c r="T14" s="202">
        <v>22.6</v>
      </c>
      <c r="U14" s="202">
        <v>22.6</v>
      </c>
      <c r="V14" s="202">
        <v>22.5</v>
      </c>
      <c r="W14" s="202">
        <v>22.5</v>
      </c>
      <c r="X14" s="202">
        <v>22.5</v>
      </c>
      <c r="Y14" s="202">
        <v>22.1</v>
      </c>
      <c r="Z14" s="209">
        <f t="shared" si="0"/>
        <v>23.77083333333334</v>
      </c>
      <c r="AA14" s="150">
        <v>26.6</v>
      </c>
      <c r="AB14" s="151">
        <v>0.4986111111111111</v>
      </c>
      <c r="AC14" s="2">
        <v>12</v>
      </c>
      <c r="AD14" s="150">
        <v>22.1</v>
      </c>
      <c r="AE14" s="248">
        <v>1</v>
      </c>
      <c r="AF14" s="1"/>
    </row>
    <row r="15" spans="1:32" ht="11.25" customHeight="1">
      <c r="A15" s="210">
        <v>13</v>
      </c>
      <c r="B15" s="202">
        <v>22.1</v>
      </c>
      <c r="C15" s="202">
        <v>22.3</v>
      </c>
      <c r="D15" s="202">
        <v>22.9</v>
      </c>
      <c r="E15" s="202">
        <v>23.1</v>
      </c>
      <c r="F15" s="202">
        <v>22.5</v>
      </c>
      <c r="G15" s="202">
        <v>22.3</v>
      </c>
      <c r="H15" s="202">
        <v>22.9</v>
      </c>
      <c r="I15" s="202">
        <v>23.5</v>
      </c>
      <c r="J15" s="202">
        <v>24.5</v>
      </c>
      <c r="K15" s="202">
        <v>25.8</v>
      </c>
      <c r="L15" s="202">
        <v>28</v>
      </c>
      <c r="M15" s="202">
        <v>28.6</v>
      </c>
      <c r="N15" s="202">
        <v>31.1</v>
      </c>
      <c r="O15" s="202">
        <v>29</v>
      </c>
      <c r="P15" s="202">
        <v>27.4</v>
      </c>
      <c r="Q15" s="202">
        <v>26.4</v>
      </c>
      <c r="R15" s="202">
        <v>26.3</v>
      </c>
      <c r="S15" s="202">
        <v>23.7</v>
      </c>
      <c r="T15" s="202">
        <v>23.3</v>
      </c>
      <c r="U15" s="202">
        <v>22.8</v>
      </c>
      <c r="V15" s="202">
        <v>22.6</v>
      </c>
      <c r="W15" s="202">
        <v>22.5</v>
      </c>
      <c r="X15" s="202">
        <v>22.3</v>
      </c>
      <c r="Y15" s="202">
        <v>22.1</v>
      </c>
      <c r="Z15" s="209">
        <f t="shared" si="0"/>
        <v>24.5</v>
      </c>
      <c r="AA15" s="150">
        <v>31.1</v>
      </c>
      <c r="AB15" s="151">
        <v>0.5430555555555555</v>
      </c>
      <c r="AC15" s="2">
        <v>13</v>
      </c>
      <c r="AD15" s="150">
        <v>22.1</v>
      </c>
      <c r="AE15" s="248">
        <v>1</v>
      </c>
      <c r="AF15" s="1"/>
    </row>
    <row r="16" spans="1:32" ht="11.25" customHeight="1">
      <c r="A16" s="210">
        <v>14</v>
      </c>
      <c r="B16" s="202">
        <v>22</v>
      </c>
      <c r="C16" s="202">
        <v>21.9</v>
      </c>
      <c r="D16" s="202">
        <v>21.6</v>
      </c>
      <c r="E16" s="202">
        <v>21.4</v>
      </c>
      <c r="F16" s="202">
        <v>21.4</v>
      </c>
      <c r="G16" s="202">
        <v>21.6</v>
      </c>
      <c r="H16" s="202">
        <v>21.9</v>
      </c>
      <c r="I16" s="202">
        <v>23.5</v>
      </c>
      <c r="J16" s="202">
        <v>24.1</v>
      </c>
      <c r="K16" s="202">
        <v>24.5</v>
      </c>
      <c r="L16" s="202">
        <v>23.5</v>
      </c>
      <c r="M16" s="202">
        <v>23</v>
      </c>
      <c r="N16" s="202">
        <v>22.8</v>
      </c>
      <c r="O16" s="202">
        <v>23.2</v>
      </c>
      <c r="P16" s="202">
        <v>23</v>
      </c>
      <c r="Q16" s="202">
        <v>22.6</v>
      </c>
      <c r="R16" s="202">
        <v>22</v>
      </c>
      <c r="S16" s="202">
        <v>21.8</v>
      </c>
      <c r="T16" s="202">
        <v>21.4</v>
      </c>
      <c r="U16" s="202">
        <v>21.1</v>
      </c>
      <c r="V16" s="202">
        <v>20.6</v>
      </c>
      <c r="W16" s="202">
        <v>20.3</v>
      </c>
      <c r="X16" s="202">
        <v>20.4</v>
      </c>
      <c r="Y16" s="202">
        <v>20.3</v>
      </c>
      <c r="Z16" s="209">
        <f t="shared" si="0"/>
        <v>22.079166666666666</v>
      </c>
      <c r="AA16" s="150">
        <v>25.5</v>
      </c>
      <c r="AB16" s="151">
        <v>0.425</v>
      </c>
      <c r="AC16" s="2">
        <v>14</v>
      </c>
      <c r="AD16" s="150">
        <v>20.1</v>
      </c>
      <c r="AE16" s="248">
        <v>0.9881944444444444</v>
      </c>
      <c r="AF16" s="1"/>
    </row>
    <row r="17" spans="1:32" ht="11.25" customHeight="1">
      <c r="A17" s="210">
        <v>15</v>
      </c>
      <c r="B17" s="202">
        <v>20.5</v>
      </c>
      <c r="C17" s="202">
        <v>20.6</v>
      </c>
      <c r="D17" s="202">
        <v>20.8</v>
      </c>
      <c r="E17" s="202">
        <v>20.4</v>
      </c>
      <c r="F17" s="202">
        <v>20.1</v>
      </c>
      <c r="G17" s="202">
        <v>20.4</v>
      </c>
      <c r="H17" s="202">
        <v>20.7</v>
      </c>
      <c r="I17" s="202">
        <v>21.1</v>
      </c>
      <c r="J17" s="202">
        <v>21.4</v>
      </c>
      <c r="K17" s="202">
        <v>21.7</v>
      </c>
      <c r="L17" s="202">
        <v>23.6</v>
      </c>
      <c r="M17" s="202">
        <v>23.8</v>
      </c>
      <c r="N17" s="202">
        <v>24.8</v>
      </c>
      <c r="O17" s="202">
        <v>23.8</v>
      </c>
      <c r="P17" s="202">
        <v>23.2</v>
      </c>
      <c r="Q17" s="202">
        <v>22.4</v>
      </c>
      <c r="R17" s="202">
        <v>22.1</v>
      </c>
      <c r="S17" s="202">
        <v>22.1</v>
      </c>
      <c r="T17" s="202">
        <v>22.1</v>
      </c>
      <c r="U17" s="202">
        <v>21.8</v>
      </c>
      <c r="V17" s="202">
        <v>21.8</v>
      </c>
      <c r="W17" s="202">
        <v>21.8</v>
      </c>
      <c r="X17" s="202">
        <v>21.6</v>
      </c>
      <c r="Y17" s="202">
        <v>21.7</v>
      </c>
      <c r="Z17" s="209">
        <f t="shared" si="0"/>
        <v>21.845833333333335</v>
      </c>
      <c r="AA17" s="150">
        <v>24.8</v>
      </c>
      <c r="AB17" s="151">
        <v>0.5423611111111112</v>
      </c>
      <c r="AC17" s="2">
        <v>15</v>
      </c>
      <c r="AD17" s="150">
        <v>20</v>
      </c>
      <c r="AE17" s="248">
        <v>0.23194444444444443</v>
      </c>
      <c r="AF17" s="1"/>
    </row>
    <row r="18" spans="1:32" ht="11.25" customHeight="1">
      <c r="A18" s="210">
        <v>16</v>
      </c>
      <c r="B18" s="202">
        <v>21.6</v>
      </c>
      <c r="C18" s="202">
        <v>21.3</v>
      </c>
      <c r="D18" s="202">
        <v>21.4</v>
      </c>
      <c r="E18" s="202">
        <v>20.3</v>
      </c>
      <c r="F18" s="202">
        <v>19.6</v>
      </c>
      <c r="G18" s="202">
        <v>19.8</v>
      </c>
      <c r="H18" s="202">
        <v>20</v>
      </c>
      <c r="I18" s="202">
        <v>20.1</v>
      </c>
      <c r="J18" s="202">
        <v>19.8</v>
      </c>
      <c r="K18" s="202">
        <v>19.2</v>
      </c>
      <c r="L18" s="202">
        <v>18.6</v>
      </c>
      <c r="M18" s="202">
        <v>18.6</v>
      </c>
      <c r="N18" s="202">
        <v>19.6</v>
      </c>
      <c r="O18" s="202">
        <v>19.9</v>
      </c>
      <c r="P18" s="202">
        <v>20.3</v>
      </c>
      <c r="Q18" s="202">
        <v>20.4</v>
      </c>
      <c r="R18" s="202">
        <v>20</v>
      </c>
      <c r="S18" s="202">
        <v>19.7</v>
      </c>
      <c r="T18" s="202">
        <v>19.8</v>
      </c>
      <c r="U18" s="202">
        <v>19.9</v>
      </c>
      <c r="V18" s="202">
        <v>20.1</v>
      </c>
      <c r="W18" s="202">
        <v>19.7</v>
      </c>
      <c r="X18" s="202">
        <v>19.6</v>
      </c>
      <c r="Y18" s="202">
        <v>19.4</v>
      </c>
      <c r="Z18" s="209">
        <f t="shared" si="0"/>
        <v>19.94583333333333</v>
      </c>
      <c r="AA18" s="150">
        <v>21.7</v>
      </c>
      <c r="AB18" s="151">
        <v>0.009027777777777779</v>
      </c>
      <c r="AC18" s="2">
        <v>16</v>
      </c>
      <c r="AD18" s="150">
        <v>18.5</v>
      </c>
      <c r="AE18" s="248">
        <v>0.4916666666666667</v>
      </c>
      <c r="AF18" s="1"/>
    </row>
    <row r="19" spans="1:32" ht="11.25" customHeight="1">
      <c r="A19" s="210">
        <v>17</v>
      </c>
      <c r="B19" s="202">
        <v>19.3</v>
      </c>
      <c r="C19" s="202">
        <v>18.4</v>
      </c>
      <c r="D19" s="202">
        <v>18.3</v>
      </c>
      <c r="E19" s="202">
        <v>18.3</v>
      </c>
      <c r="F19" s="202">
        <v>19</v>
      </c>
      <c r="G19" s="202">
        <v>19.3</v>
      </c>
      <c r="H19" s="202">
        <v>20.5</v>
      </c>
      <c r="I19" s="202">
        <v>21.4</v>
      </c>
      <c r="J19" s="202">
        <v>21.9</v>
      </c>
      <c r="K19" s="202">
        <v>22.7</v>
      </c>
      <c r="L19" s="202">
        <v>24.6</v>
      </c>
      <c r="M19" s="202">
        <v>25.5</v>
      </c>
      <c r="N19" s="202">
        <v>26.3</v>
      </c>
      <c r="O19" s="202">
        <v>26.5</v>
      </c>
      <c r="P19" s="202">
        <v>26.2</v>
      </c>
      <c r="Q19" s="202">
        <v>25.9</v>
      </c>
      <c r="R19" s="202">
        <v>25.3</v>
      </c>
      <c r="S19" s="202">
        <v>23.3</v>
      </c>
      <c r="T19" s="202">
        <v>23.1</v>
      </c>
      <c r="U19" s="202">
        <v>23.1</v>
      </c>
      <c r="V19" s="202">
        <v>22.7</v>
      </c>
      <c r="W19" s="202">
        <v>22.4</v>
      </c>
      <c r="X19" s="202">
        <v>22.6</v>
      </c>
      <c r="Y19" s="202">
        <v>22.4</v>
      </c>
      <c r="Z19" s="209">
        <f t="shared" si="0"/>
        <v>22.458333333333332</v>
      </c>
      <c r="AA19" s="150">
        <v>26.9</v>
      </c>
      <c r="AB19" s="151">
        <v>0.5979166666666667</v>
      </c>
      <c r="AC19" s="2">
        <v>17</v>
      </c>
      <c r="AD19" s="150">
        <v>18.1</v>
      </c>
      <c r="AE19" s="248">
        <v>0.16180555555555556</v>
      </c>
      <c r="AF19" s="1"/>
    </row>
    <row r="20" spans="1:32" ht="11.25" customHeight="1">
      <c r="A20" s="210">
        <v>18</v>
      </c>
      <c r="B20" s="202">
        <v>22.4</v>
      </c>
      <c r="C20" s="202">
        <v>20.4</v>
      </c>
      <c r="D20" s="202">
        <v>21.6</v>
      </c>
      <c r="E20" s="202">
        <v>21.6</v>
      </c>
      <c r="F20" s="202">
        <v>20.9</v>
      </c>
      <c r="G20" s="202">
        <v>19.9</v>
      </c>
      <c r="H20" s="202">
        <v>22.8</v>
      </c>
      <c r="I20" s="202">
        <v>24.5</v>
      </c>
      <c r="J20" s="202">
        <v>25.1</v>
      </c>
      <c r="K20" s="202">
        <v>26</v>
      </c>
      <c r="L20" s="202">
        <v>25.6</v>
      </c>
      <c r="M20" s="202">
        <v>26.1</v>
      </c>
      <c r="N20" s="202">
        <v>25.5</v>
      </c>
      <c r="O20" s="202">
        <v>25.1</v>
      </c>
      <c r="P20" s="202">
        <v>24.1</v>
      </c>
      <c r="Q20" s="202">
        <v>23.7</v>
      </c>
      <c r="R20" s="202">
        <v>23.3</v>
      </c>
      <c r="S20" s="202">
        <v>22.6</v>
      </c>
      <c r="T20" s="202">
        <v>21.3</v>
      </c>
      <c r="U20" s="202">
        <v>20.2</v>
      </c>
      <c r="V20" s="202">
        <v>20.1</v>
      </c>
      <c r="W20" s="202">
        <v>19.9</v>
      </c>
      <c r="X20" s="202">
        <v>19.5</v>
      </c>
      <c r="Y20" s="202">
        <v>19</v>
      </c>
      <c r="Z20" s="209">
        <f t="shared" si="0"/>
        <v>22.55</v>
      </c>
      <c r="AA20" s="150">
        <v>26.8</v>
      </c>
      <c r="AB20" s="151">
        <v>0.43472222222222223</v>
      </c>
      <c r="AC20" s="2">
        <v>18</v>
      </c>
      <c r="AD20" s="150">
        <v>19</v>
      </c>
      <c r="AE20" s="248">
        <v>1</v>
      </c>
      <c r="AF20" s="1"/>
    </row>
    <row r="21" spans="1:32" ht="11.25" customHeight="1">
      <c r="A21" s="210">
        <v>19</v>
      </c>
      <c r="B21" s="202">
        <v>19.4</v>
      </c>
      <c r="C21" s="202">
        <v>18.9</v>
      </c>
      <c r="D21" s="202">
        <v>19</v>
      </c>
      <c r="E21" s="202">
        <v>18.9</v>
      </c>
      <c r="F21" s="202">
        <v>19.1</v>
      </c>
      <c r="G21" s="202">
        <v>19.2</v>
      </c>
      <c r="H21" s="202">
        <v>21.9</v>
      </c>
      <c r="I21" s="202">
        <v>24.3</v>
      </c>
      <c r="J21" s="202">
        <v>26.8</v>
      </c>
      <c r="K21" s="202">
        <v>28.6</v>
      </c>
      <c r="L21" s="202">
        <v>25.2</v>
      </c>
      <c r="M21" s="202">
        <v>26.6</v>
      </c>
      <c r="N21" s="202">
        <v>25.9</v>
      </c>
      <c r="O21" s="202">
        <v>26.1</v>
      </c>
      <c r="P21" s="202">
        <v>25.6</v>
      </c>
      <c r="Q21" s="202">
        <v>25.4</v>
      </c>
      <c r="R21" s="202">
        <v>24.7</v>
      </c>
      <c r="S21" s="202">
        <v>23.9</v>
      </c>
      <c r="T21" s="202">
        <v>23.3</v>
      </c>
      <c r="U21" s="202">
        <v>22.9</v>
      </c>
      <c r="V21" s="202">
        <v>22.7</v>
      </c>
      <c r="W21" s="202">
        <v>22.5</v>
      </c>
      <c r="X21" s="202">
        <v>22.4</v>
      </c>
      <c r="Y21" s="202">
        <v>22.5</v>
      </c>
      <c r="Z21" s="209">
        <f t="shared" si="0"/>
        <v>23.15833333333333</v>
      </c>
      <c r="AA21" s="150">
        <v>29.3</v>
      </c>
      <c r="AB21" s="151">
        <v>0.43194444444444446</v>
      </c>
      <c r="AC21" s="2">
        <v>19</v>
      </c>
      <c r="AD21" s="150">
        <v>18.7</v>
      </c>
      <c r="AE21" s="248">
        <v>0.18611111111111112</v>
      </c>
      <c r="AF21" s="1"/>
    </row>
    <row r="22" spans="1:32" ht="11.25" customHeight="1">
      <c r="A22" s="218">
        <v>20</v>
      </c>
      <c r="B22" s="204">
        <v>22.4</v>
      </c>
      <c r="C22" s="204">
        <v>22.3</v>
      </c>
      <c r="D22" s="204">
        <v>21.9</v>
      </c>
      <c r="E22" s="204">
        <v>21.7</v>
      </c>
      <c r="F22" s="204">
        <v>22.1</v>
      </c>
      <c r="G22" s="204">
        <v>22.2</v>
      </c>
      <c r="H22" s="204">
        <v>23.7</v>
      </c>
      <c r="I22" s="204">
        <v>24.4</v>
      </c>
      <c r="J22" s="204">
        <v>22.9</v>
      </c>
      <c r="K22" s="204">
        <v>23.2</v>
      </c>
      <c r="L22" s="204">
        <v>23.8</v>
      </c>
      <c r="M22" s="204">
        <v>22.5</v>
      </c>
      <c r="N22" s="204">
        <v>22.8</v>
      </c>
      <c r="O22" s="204">
        <v>23.7</v>
      </c>
      <c r="P22" s="204">
        <v>24.2</v>
      </c>
      <c r="Q22" s="204">
        <v>23.5</v>
      </c>
      <c r="R22" s="204">
        <v>22.9</v>
      </c>
      <c r="S22" s="204">
        <v>22.2</v>
      </c>
      <c r="T22" s="204">
        <v>21.8</v>
      </c>
      <c r="U22" s="204">
        <v>21.5</v>
      </c>
      <c r="V22" s="204">
        <v>20.9</v>
      </c>
      <c r="W22" s="204">
        <v>20.9</v>
      </c>
      <c r="X22" s="204">
        <v>20.9</v>
      </c>
      <c r="Y22" s="204">
        <v>20.9</v>
      </c>
      <c r="Z22" s="219">
        <f t="shared" si="0"/>
        <v>22.47083333333333</v>
      </c>
      <c r="AA22" s="156">
        <v>24.7</v>
      </c>
      <c r="AB22" s="205">
        <v>0.31736111111111115</v>
      </c>
      <c r="AC22" s="206">
        <v>20</v>
      </c>
      <c r="AD22" s="156">
        <v>20.7</v>
      </c>
      <c r="AE22" s="249">
        <v>0.9444444444444445</v>
      </c>
      <c r="AF22" s="1"/>
    </row>
    <row r="23" spans="1:32" ht="11.25" customHeight="1">
      <c r="A23" s="210">
        <v>21</v>
      </c>
      <c r="B23" s="202">
        <v>21.1</v>
      </c>
      <c r="C23" s="202">
        <v>20.9</v>
      </c>
      <c r="D23" s="202">
        <v>21.5</v>
      </c>
      <c r="E23" s="202">
        <v>21.2</v>
      </c>
      <c r="F23" s="202">
        <v>20.7</v>
      </c>
      <c r="G23" s="202">
        <v>21</v>
      </c>
      <c r="H23" s="202">
        <v>22.9</v>
      </c>
      <c r="I23" s="202">
        <v>25.4</v>
      </c>
      <c r="J23" s="202">
        <v>24.9</v>
      </c>
      <c r="K23" s="202">
        <v>27.2</v>
      </c>
      <c r="L23" s="202">
        <v>30.3</v>
      </c>
      <c r="M23" s="202">
        <v>31.5</v>
      </c>
      <c r="N23" s="202">
        <v>28.7</v>
      </c>
      <c r="O23" s="202">
        <v>27.1</v>
      </c>
      <c r="P23" s="202">
        <v>27</v>
      </c>
      <c r="Q23" s="202">
        <v>26.7</v>
      </c>
      <c r="R23" s="202">
        <v>26.5</v>
      </c>
      <c r="S23" s="202">
        <v>25.3</v>
      </c>
      <c r="T23" s="202">
        <v>24.9</v>
      </c>
      <c r="U23" s="202">
        <v>24</v>
      </c>
      <c r="V23" s="202">
        <v>23.7</v>
      </c>
      <c r="W23" s="202">
        <v>22.9</v>
      </c>
      <c r="X23" s="202">
        <v>22.9</v>
      </c>
      <c r="Y23" s="202">
        <v>22.6</v>
      </c>
      <c r="Z23" s="209">
        <f t="shared" si="0"/>
        <v>24.620833333333334</v>
      </c>
      <c r="AA23" s="150">
        <v>31.7</v>
      </c>
      <c r="AB23" s="151">
        <v>0.5027777777777778</v>
      </c>
      <c r="AC23" s="2">
        <v>21</v>
      </c>
      <c r="AD23" s="150">
        <v>20.5</v>
      </c>
      <c r="AE23" s="248">
        <v>0.2347222222222222</v>
      </c>
      <c r="AF23" s="1"/>
    </row>
    <row r="24" spans="1:32" ht="11.25" customHeight="1">
      <c r="A24" s="210">
        <v>22</v>
      </c>
      <c r="B24" s="202">
        <v>22.9</v>
      </c>
      <c r="C24" s="202">
        <v>23.1</v>
      </c>
      <c r="D24" s="202">
        <v>22.9</v>
      </c>
      <c r="E24" s="202">
        <v>22.4</v>
      </c>
      <c r="F24" s="202">
        <v>22.4</v>
      </c>
      <c r="G24" s="202">
        <v>22.4</v>
      </c>
      <c r="H24" s="202">
        <v>23.9</v>
      </c>
      <c r="I24" s="202">
        <v>25.8</v>
      </c>
      <c r="J24" s="202">
        <v>26.9</v>
      </c>
      <c r="K24" s="202">
        <v>28.7</v>
      </c>
      <c r="L24" s="202">
        <v>28.6</v>
      </c>
      <c r="M24" s="202">
        <v>27.9</v>
      </c>
      <c r="N24" s="202">
        <v>29.2</v>
      </c>
      <c r="O24" s="202">
        <v>25.7</v>
      </c>
      <c r="P24" s="202">
        <v>23.3</v>
      </c>
      <c r="Q24" s="202">
        <v>22.3</v>
      </c>
      <c r="R24" s="202">
        <v>21.8</v>
      </c>
      <c r="S24" s="202">
        <v>21.5</v>
      </c>
      <c r="T24" s="202">
        <v>21.5</v>
      </c>
      <c r="U24" s="202">
        <v>21.6</v>
      </c>
      <c r="V24" s="202">
        <v>21.5</v>
      </c>
      <c r="W24" s="202">
        <v>20.1</v>
      </c>
      <c r="X24" s="202">
        <v>20.6</v>
      </c>
      <c r="Y24" s="202">
        <v>20.4</v>
      </c>
      <c r="Z24" s="209">
        <f t="shared" si="0"/>
        <v>23.64166666666667</v>
      </c>
      <c r="AA24" s="150">
        <v>29.3</v>
      </c>
      <c r="AB24" s="151">
        <v>0.5416666666666666</v>
      </c>
      <c r="AC24" s="2">
        <v>22</v>
      </c>
      <c r="AD24" s="150">
        <v>20.1</v>
      </c>
      <c r="AE24" s="248">
        <v>0.91875</v>
      </c>
      <c r="AF24" s="1"/>
    </row>
    <row r="25" spans="1:32" ht="11.25" customHeight="1">
      <c r="A25" s="210">
        <v>23</v>
      </c>
      <c r="B25" s="202">
        <v>19.8</v>
      </c>
      <c r="C25" s="202">
        <v>19.3</v>
      </c>
      <c r="D25" s="202">
        <v>18.9</v>
      </c>
      <c r="E25" s="202">
        <v>18.5</v>
      </c>
      <c r="F25" s="202">
        <v>18</v>
      </c>
      <c r="G25" s="202">
        <v>17.8</v>
      </c>
      <c r="H25" s="202">
        <v>17.6</v>
      </c>
      <c r="I25" s="202">
        <v>17.2</v>
      </c>
      <c r="J25" s="202">
        <v>17</v>
      </c>
      <c r="K25" s="202">
        <v>16.7</v>
      </c>
      <c r="L25" s="202">
        <v>16.1</v>
      </c>
      <c r="M25" s="202">
        <v>16.4</v>
      </c>
      <c r="N25" s="202">
        <v>16.3</v>
      </c>
      <c r="O25" s="202">
        <v>16.2</v>
      </c>
      <c r="P25" s="202">
        <v>16.2</v>
      </c>
      <c r="Q25" s="202">
        <v>15.7</v>
      </c>
      <c r="R25" s="202">
        <v>15.8</v>
      </c>
      <c r="S25" s="202">
        <v>15.7</v>
      </c>
      <c r="T25" s="202">
        <v>16.1</v>
      </c>
      <c r="U25" s="202">
        <v>16.4</v>
      </c>
      <c r="V25" s="202">
        <v>16.7</v>
      </c>
      <c r="W25" s="202">
        <v>16.8</v>
      </c>
      <c r="X25" s="202">
        <v>16.6</v>
      </c>
      <c r="Y25" s="202">
        <v>16.6</v>
      </c>
      <c r="Z25" s="209">
        <f t="shared" si="0"/>
        <v>17.01666666666667</v>
      </c>
      <c r="AA25" s="150">
        <v>20.4</v>
      </c>
      <c r="AB25" s="151">
        <v>0.005555555555555556</v>
      </c>
      <c r="AC25" s="2">
        <v>23</v>
      </c>
      <c r="AD25" s="150">
        <v>15.5</v>
      </c>
      <c r="AE25" s="248">
        <v>0.7423611111111111</v>
      </c>
      <c r="AF25" s="1"/>
    </row>
    <row r="26" spans="1:32" ht="11.25" customHeight="1">
      <c r="A26" s="210">
        <v>24</v>
      </c>
      <c r="B26" s="202">
        <v>16.8</v>
      </c>
      <c r="C26" s="202">
        <v>16.6</v>
      </c>
      <c r="D26" s="202">
        <v>16.8</v>
      </c>
      <c r="E26" s="202">
        <v>17</v>
      </c>
      <c r="F26" s="202">
        <v>16.9</v>
      </c>
      <c r="G26" s="202">
        <v>16.8</v>
      </c>
      <c r="H26" s="202">
        <v>16.7</v>
      </c>
      <c r="I26" s="202">
        <v>17.8</v>
      </c>
      <c r="J26" s="202">
        <v>18.3</v>
      </c>
      <c r="K26" s="202">
        <v>18.2</v>
      </c>
      <c r="L26" s="202">
        <v>18.5</v>
      </c>
      <c r="M26" s="202">
        <v>18.6</v>
      </c>
      <c r="N26" s="202">
        <v>18.6</v>
      </c>
      <c r="O26" s="202">
        <v>18.2</v>
      </c>
      <c r="P26" s="202">
        <v>17.8</v>
      </c>
      <c r="Q26" s="202">
        <v>17.3</v>
      </c>
      <c r="R26" s="202">
        <v>16.9</v>
      </c>
      <c r="S26" s="202">
        <v>16.8</v>
      </c>
      <c r="T26" s="202">
        <v>17</v>
      </c>
      <c r="U26" s="202">
        <v>17.1</v>
      </c>
      <c r="V26" s="202">
        <v>17.1</v>
      </c>
      <c r="W26" s="202">
        <v>16.1</v>
      </c>
      <c r="X26" s="202">
        <v>15.9</v>
      </c>
      <c r="Y26" s="202">
        <v>16</v>
      </c>
      <c r="Z26" s="209">
        <f t="shared" si="0"/>
        <v>17.241666666666667</v>
      </c>
      <c r="AA26" s="150">
        <v>18.7</v>
      </c>
      <c r="AB26" s="151">
        <v>0.5298611111111111</v>
      </c>
      <c r="AC26" s="2">
        <v>24</v>
      </c>
      <c r="AD26" s="150">
        <v>15.8</v>
      </c>
      <c r="AE26" s="248">
        <v>0.9479166666666666</v>
      </c>
      <c r="AF26" s="1"/>
    </row>
    <row r="27" spans="1:32" ht="11.25" customHeight="1">
      <c r="A27" s="210">
        <v>25</v>
      </c>
      <c r="B27" s="202">
        <v>15.5</v>
      </c>
      <c r="C27" s="202">
        <v>16.8</v>
      </c>
      <c r="D27" s="202">
        <v>15.8</v>
      </c>
      <c r="E27" s="202">
        <v>14.8</v>
      </c>
      <c r="F27" s="202">
        <v>14.5</v>
      </c>
      <c r="G27" s="202">
        <v>14.4</v>
      </c>
      <c r="H27" s="202">
        <v>14.3</v>
      </c>
      <c r="I27" s="202">
        <v>14</v>
      </c>
      <c r="J27" s="202">
        <v>13.9</v>
      </c>
      <c r="K27" s="202">
        <v>13.7</v>
      </c>
      <c r="L27" s="202">
        <v>13.3</v>
      </c>
      <c r="M27" s="202">
        <v>14</v>
      </c>
      <c r="N27" s="202">
        <v>14.5</v>
      </c>
      <c r="O27" s="202">
        <v>16</v>
      </c>
      <c r="P27" s="202">
        <v>16.6</v>
      </c>
      <c r="Q27" s="202">
        <v>17.2</v>
      </c>
      <c r="R27" s="202">
        <v>17.1</v>
      </c>
      <c r="S27" s="202">
        <v>16</v>
      </c>
      <c r="T27" s="202">
        <v>14</v>
      </c>
      <c r="U27" s="202">
        <v>16.4</v>
      </c>
      <c r="V27" s="202">
        <v>16.6</v>
      </c>
      <c r="W27" s="202">
        <v>14.1</v>
      </c>
      <c r="X27" s="202">
        <v>12.7</v>
      </c>
      <c r="Y27" s="202">
        <v>12.3</v>
      </c>
      <c r="Z27" s="209">
        <f t="shared" si="0"/>
        <v>14.9375</v>
      </c>
      <c r="AA27" s="150">
        <v>17.5</v>
      </c>
      <c r="AB27" s="151">
        <v>0.7034722222222222</v>
      </c>
      <c r="AC27" s="2">
        <v>25</v>
      </c>
      <c r="AD27" s="150">
        <v>11.9</v>
      </c>
      <c r="AE27" s="248">
        <v>0.9861111111111112</v>
      </c>
      <c r="AF27" s="1"/>
    </row>
    <row r="28" spans="1:32" ht="11.25" customHeight="1">
      <c r="A28" s="210">
        <v>26</v>
      </c>
      <c r="B28" s="202">
        <v>11.8</v>
      </c>
      <c r="C28" s="202">
        <v>12.2</v>
      </c>
      <c r="D28" s="202">
        <v>11.6</v>
      </c>
      <c r="E28" s="202">
        <v>12.4</v>
      </c>
      <c r="F28" s="202">
        <v>12.1</v>
      </c>
      <c r="G28" s="202">
        <v>12.8</v>
      </c>
      <c r="H28" s="202">
        <v>16.7</v>
      </c>
      <c r="I28" s="202">
        <v>19.5</v>
      </c>
      <c r="J28" s="202">
        <v>20.9</v>
      </c>
      <c r="K28" s="202">
        <v>21.6</v>
      </c>
      <c r="L28" s="202">
        <v>21.7</v>
      </c>
      <c r="M28" s="202">
        <v>20.9</v>
      </c>
      <c r="N28" s="202">
        <v>20.9</v>
      </c>
      <c r="O28" s="202">
        <v>20.2</v>
      </c>
      <c r="P28" s="202">
        <v>20.4</v>
      </c>
      <c r="Q28" s="202">
        <v>19.8</v>
      </c>
      <c r="R28" s="202">
        <v>19.4</v>
      </c>
      <c r="S28" s="202">
        <v>19.1</v>
      </c>
      <c r="T28" s="202">
        <v>18.9</v>
      </c>
      <c r="U28" s="202">
        <v>18.9</v>
      </c>
      <c r="V28" s="202">
        <v>17.5</v>
      </c>
      <c r="W28" s="202">
        <v>16.4</v>
      </c>
      <c r="X28" s="202">
        <v>16.1</v>
      </c>
      <c r="Y28" s="202">
        <v>15.6</v>
      </c>
      <c r="Z28" s="209">
        <f t="shared" si="0"/>
        <v>17.391666666666666</v>
      </c>
      <c r="AA28" s="150">
        <v>22.8</v>
      </c>
      <c r="AB28" s="151">
        <v>0.47361111111111115</v>
      </c>
      <c r="AC28" s="2">
        <v>26</v>
      </c>
      <c r="AD28" s="150">
        <v>11.5</v>
      </c>
      <c r="AE28" s="248">
        <v>0.13402777777777777</v>
      </c>
      <c r="AF28" s="1"/>
    </row>
    <row r="29" spans="1:32" ht="11.25" customHeight="1">
      <c r="A29" s="210">
        <v>27</v>
      </c>
      <c r="B29" s="202">
        <v>15.3</v>
      </c>
      <c r="C29" s="202">
        <v>15.1</v>
      </c>
      <c r="D29" s="202">
        <v>15.1</v>
      </c>
      <c r="E29" s="202">
        <v>14.9</v>
      </c>
      <c r="F29" s="202">
        <v>14.7</v>
      </c>
      <c r="G29" s="202">
        <v>15.1</v>
      </c>
      <c r="H29" s="202">
        <v>15.3</v>
      </c>
      <c r="I29" s="202">
        <v>15.7</v>
      </c>
      <c r="J29" s="202">
        <v>16.3</v>
      </c>
      <c r="K29" s="202">
        <v>16.4</v>
      </c>
      <c r="L29" s="202">
        <v>16.9</v>
      </c>
      <c r="M29" s="202">
        <v>17.8</v>
      </c>
      <c r="N29" s="202">
        <v>17.4</v>
      </c>
      <c r="O29" s="202">
        <v>16.4</v>
      </c>
      <c r="P29" s="202">
        <v>16.2</v>
      </c>
      <c r="Q29" s="202">
        <v>16.6</v>
      </c>
      <c r="R29" s="202">
        <v>17.2</v>
      </c>
      <c r="S29" s="202">
        <v>17.6</v>
      </c>
      <c r="T29" s="202">
        <v>17.7</v>
      </c>
      <c r="U29" s="202">
        <v>17.8</v>
      </c>
      <c r="V29" s="202">
        <v>18</v>
      </c>
      <c r="W29" s="202">
        <v>18.3</v>
      </c>
      <c r="X29" s="202">
        <v>18.3</v>
      </c>
      <c r="Y29" s="202">
        <v>18.3</v>
      </c>
      <c r="Z29" s="209">
        <f t="shared" si="0"/>
        <v>16.600000000000005</v>
      </c>
      <c r="AA29" s="150">
        <v>18.4</v>
      </c>
      <c r="AB29" s="151">
        <v>0.9875</v>
      </c>
      <c r="AC29" s="2">
        <v>27</v>
      </c>
      <c r="AD29" s="150">
        <v>14.7</v>
      </c>
      <c r="AE29" s="248">
        <v>0.20902777777777778</v>
      </c>
      <c r="AF29" s="1"/>
    </row>
    <row r="30" spans="1:32" ht="11.25" customHeight="1">
      <c r="A30" s="210">
        <v>28</v>
      </c>
      <c r="B30" s="202">
        <v>18.4</v>
      </c>
      <c r="C30" s="202">
        <v>18.6</v>
      </c>
      <c r="D30" s="202">
        <v>18.9</v>
      </c>
      <c r="E30" s="202">
        <v>18.9</v>
      </c>
      <c r="F30" s="202">
        <v>19.2</v>
      </c>
      <c r="G30" s="202">
        <v>19.8</v>
      </c>
      <c r="H30" s="202">
        <v>19.4</v>
      </c>
      <c r="I30" s="202">
        <v>19.5</v>
      </c>
      <c r="J30" s="202">
        <v>19.6</v>
      </c>
      <c r="K30" s="202">
        <v>20</v>
      </c>
      <c r="L30" s="202">
        <v>20.6</v>
      </c>
      <c r="M30" s="202">
        <v>20.9</v>
      </c>
      <c r="N30" s="202">
        <v>20.9</v>
      </c>
      <c r="O30" s="202">
        <v>21.7</v>
      </c>
      <c r="P30" s="202">
        <v>21.7</v>
      </c>
      <c r="Q30" s="202">
        <v>21.8</v>
      </c>
      <c r="R30" s="202">
        <v>21.9</v>
      </c>
      <c r="S30" s="202">
        <v>21.5</v>
      </c>
      <c r="T30" s="202">
        <v>20.1</v>
      </c>
      <c r="U30" s="202">
        <v>19.6</v>
      </c>
      <c r="V30" s="202">
        <v>19.6</v>
      </c>
      <c r="W30" s="202">
        <v>19.3</v>
      </c>
      <c r="X30" s="202">
        <v>19</v>
      </c>
      <c r="Y30" s="202">
        <v>18.9</v>
      </c>
      <c r="Z30" s="209">
        <f t="shared" si="0"/>
        <v>19.991666666666667</v>
      </c>
      <c r="AA30" s="150">
        <v>22.4</v>
      </c>
      <c r="AB30" s="151">
        <v>0.6854166666666667</v>
      </c>
      <c r="AC30" s="2">
        <v>28</v>
      </c>
      <c r="AD30" s="150">
        <v>18.3</v>
      </c>
      <c r="AE30" s="248">
        <v>0.03888888888888889</v>
      </c>
      <c r="AF30" s="1"/>
    </row>
    <row r="31" spans="1:32" ht="11.25" customHeight="1">
      <c r="A31" s="210">
        <v>29</v>
      </c>
      <c r="B31" s="202">
        <v>17.5</v>
      </c>
      <c r="C31" s="202">
        <v>16.8</v>
      </c>
      <c r="D31" s="202">
        <v>17.4</v>
      </c>
      <c r="E31" s="202">
        <v>18.3</v>
      </c>
      <c r="F31" s="202">
        <v>16.2</v>
      </c>
      <c r="G31" s="202">
        <v>15.8</v>
      </c>
      <c r="H31" s="202">
        <v>18.1</v>
      </c>
      <c r="I31" s="202">
        <v>20.7</v>
      </c>
      <c r="J31" s="202">
        <v>22.8</v>
      </c>
      <c r="K31" s="202">
        <v>22.6</v>
      </c>
      <c r="L31" s="202">
        <v>22.1</v>
      </c>
      <c r="M31" s="202">
        <v>22.5</v>
      </c>
      <c r="N31" s="202">
        <v>22</v>
      </c>
      <c r="O31" s="202">
        <v>21.7</v>
      </c>
      <c r="P31" s="202">
        <v>21.9</v>
      </c>
      <c r="Q31" s="202">
        <v>21.5</v>
      </c>
      <c r="R31" s="202">
        <v>21</v>
      </c>
      <c r="S31" s="202">
        <v>19</v>
      </c>
      <c r="T31" s="202">
        <v>18.6</v>
      </c>
      <c r="U31" s="202">
        <v>18.5</v>
      </c>
      <c r="V31" s="202">
        <v>18.4</v>
      </c>
      <c r="W31" s="202">
        <v>18.3</v>
      </c>
      <c r="X31" s="202">
        <v>18.2</v>
      </c>
      <c r="Y31" s="202">
        <v>18.1</v>
      </c>
      <c r="Z31" s="209">
        <f t="shared" si="0"/>
        <v>19.5</v>
      </c>
      <c r="AA31" s="150">
        <v>23.6</v>
      </c>
      <c r="AB31" s="151">
        <v>0.41041666666666665</v>
      </c>
      <c r="AC31" s="2">
        <v>29</v>
      </c>
      <c r="AD31" s="150">
        <v>15.6</v>
      </c>
      <c r="AE31" s="248">
        <v>0.23125</v>
      </c>
      <c r="AF31" s="1"/>
    </row>
    <row r="32" spans="1:32" ht="11.25" customHeight="1">
      <c r="A32" s="210">
        <v>30</v>
      </c>
      <c r="B32" s="202">
        <v>17.8</v>
      </c>
      <c r="C32" s="202">
        <v>17.8</v>
      </c>
      <c r="D32" s="202">
        <v>18.1</v>
      </c>
      <c r="E32" s="202">
        <v>18.1</v>
      </c>
      <c r="F32" s="202">
        <v>18.7</v>
      </c>
      <c r="G32" s="202">
        <v>18.5</v>
      </c>
      <c r="H32" s="202">
        <v>17.6</v>
      </c>
      <c r="I32" s="202">
        <v>17.2</v>
      </c>
      <c r="J32" s="202">
        <v>16.9</v>
      </c>
      <c r="K32" s="202">
        <v>16.6</v>
      </c>
      <c r="L32" s="202">
        <v>16.7</v>
      </c>
      <c r="M32" s="202">
        <v>16.7</v>
      </c>
      <c r="N32" s="202">
        <v>17.3</v>
      </c>
      <c r="O32" s="202">
        <v>17.5</v>
      </c>
      <c r="P32" s="202">
        <v>17.6</v>
      </c>
      <c r="Q32" s="202">
        <v>17.3</v>
      </c>
      <c r="R32" s="202">
        <v>17.1</v>
      </c>
      <c r="S32" s="202">
        <v>17.2</v>
      </c>
      <c r="T32" s="202">
        <v>17</v>
      </c>
      <c r="U32" s="202">
        <v>17.5</v>
      </c>
      <c r="V32" s="202">
        <v>17.4</v>
      </c>
      <c r="W32" s="202">
        <v>17.3</v>
      </c>
      <c r="X32" s="202">
        <v>17.5</v>
      </c>
      <c r="Y32" s="202">
        <v>17.5</v>
      </c>
      <c r="Z32" s="209">
        <f t="shared" si="0"/>
        <v>17.45416666666667</v>
      </c>
      <c r="AA32" s="150">
        <v>18.9</v>
      </c>
      <c r="AB32" s="151">
        <v>0.20625</v>
      </c>
      <c r="AC32" s="2">
        <v>30</v>
      </c>
      <c r="AD32" s="150">
        <v>16.5</v>
      </c>
      <c r="AE32" s="248">
        <v>0.4895833333333333</v>
      </c>
      <c r="AF32" s="1"/>
    </row>
    <row r="33" spans="1:32" ht="11.25" customHeight="1">
      <c r="A33" s="210">
        <v>31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9"/>
      <c r="AA33" s="150"/>
      <c r="AB33" s="151"/>
      <c r="AC33" s="2"/>
      <c r="AD33" s="150"/>
      <c r="AE33" s="248"/>
      <c r="AF33" s="1"/>
    </row>
    <row r="34" spans="1:32" ht="15" customHeight="1">
      <c r="A34" s="211" t="s">
        <v>9</v>
      </c>
      <c r="B34" s="212">
        <f aca="true" t="shared" si="1" ref="B34:Q34">AVERAGE(B3:B33)</f>
        <v>21.553333333333327</v>
      </c>
      <c r="C34" s="212">
        <f t="shared" si="1"/>
        <v>21.34333333333333</v>
      </c>
      <c r="D34" s="212">
        <f t="shared" si="1"/>
        <v>21.236666666666665</v>
      </c>
      <c r="E34" s="212">
        <f t="shared" si="1"/>
        <v>21.04333333333333</v>
      </c>
      <c r="F34" s="212">
        <f t="shared" si="1"/>
        <v>20.800000000000008</v>
      </c>
      <c r="G34" s="212">
        <f t="shared" si="1"/>
        <v>20.98666666666666</v>
      </c>
      <c r="H34" s="212">
        <f t="shared" si="1"/>
        <v>22.209999999999997</v>
      </c>
      <c r="I34" s="212">
        <f t="shared" si="1"/>
        <v>23.220000000000006</v>
      </c>
      <c r="J34" s="212">
        <f t="shared" si="1"/>
        <v>23.903333333333325</v>
      </c>
      <c r="K34" s="212">
        <f t="shared" si="1"/>
        <v>24.443333333333342</v>
      </c>
      <c r="L34" s="212">
        <f t="shared" si="1"/>
        <v>24.76666666666667</v>
      </c>
      <c r="M34" s="212">
        <f t="shared" si="1"/>
        <v>24.836666666666666</v>
      </c>
      <c r="N34" s="212">
        <f t="shared" si="1"/>
        <v>24.803333333333335</v>
      </c>
      <c r="O34" s="212">
        <f t="shared" si="1"/>
        <v>24.45000000000001</v>
      </c>
      <c r="P34" s="212">
        <f t="shared" si="1"/>
        <v>24.143333333333334</v>
      </c>
      <c r="Q34" s="212">
        <f t="shared" si="1"/>
        <v>23.759999999999994</v>
      </c>
      <c r="R34" s="212">
        <f>AVERAGE(R3:R33)</f>
        <v>23.443333333333335</v>
      </c>
      <c r="S34" s="212">
        <f aca="true" t="shared" si="2" ref="S34:Y34">AVERAGE(S3:S33)</f>
        <v>22.76</v>
      </c>
      <c r="T34" s="212">
        <f t="shared" si="2"/>
        <v>22.370000000000005</v>
      </c>
      <c r="U34" s="212">
        <f t="shared" si="2"/>
        <v>22.209999999999997</v>
      </c>
      <c r="V34" s="212">
        <f t="shared" si="2"/>
        <v>22.070000000000004</v>
      </c>
      <c r="W34" s="212">
        <f t="shared" si="2"/>
        <v>21.716666666666654</v>
      </c>
      <c r="X34" s="212">
        <f t="shared" si="2"/>
        <v>21.583333333333336</v>
      </c>
      <c r="Y34" s="212">
        <f t="shared" si="2"/>
        <v>21.35333333333333</v>
      </c>
      <c r="Z34" s="212">
        <f>AVERAGE(B3:Y33)</f>
        <v>22.7086111111111</v>
      </c>
      <c r="AA34" s="213">
        <f>(AVERAGE(最高))</f>
        <v>26.5</v>
      </c>
      <c r="AB34" s="214"/>
      <c r="AC34" s="215"/>
      <c r="AD34" s="213">
        <f>(AVERAGE(最低))</f>
        <v>19.860000000000003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8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4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19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10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35.4</v>
      </c>
      <c r="C46" s="258">
        <v>7</v>
      </c>
      <c r="D46" s="253">
        <v>0.5236111111111111</v>
      </c>
      <c r="E46" s="192"/>
      <c r="F46" s="155"/>
      <c r="G46" s="156">
        <f>MIN(最低)</f>
        <v>11.5</v>
      </c>
      <c r="H46" s="258">
        <v>26</v>
      </c>
      <c r="I46" s="255">
        <v>0.13402777777777777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58"/>
      <c r="I47" s="255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Amagai</cp:lastModifiedBy>
  <cp:lastPrinted>2011-01-02T01:09:23Z</cp:lastPrinted>
  <dcterms:created xsi:type="dcterms:W3CDTF">1998-01-05T04:07:11Z</dcterms:created>
  <dcterms:modified xsi:type="dcterms:W3CDTF">2011-01-04T01:35:01Z</dcterms:modified>
  <cp:category/>
  <cp:version/>
  <cp:contentType/>
  <cp:contentStatus/>
</cp:coreProperties>
</file>