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435" windowWidth="17265" windowHeight="1050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<sst xmlns="http://schemas.openxmlformats.org/spreadsheetml/2006/main" count="1265" uniqueCount="541">
  <si>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</si>
  <si>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</si>
  <si>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</si>
  <si>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</si>
  <si>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</si>
  <si>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</si>
  <si>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</si>
  <si>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</si>
  <si>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</si>
  <si>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</si>
  <si>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</si>
  <si>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</si>
  <si>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</si>
  <si>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</si>
  <si>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</si>
  <si>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</si>
  <si>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</si>
  <si>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</si>
  <si>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</si>
  <si>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</si>
  <si>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</si>
  <si>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</si>
  <si>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</si>
  <si>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</si>
  <si>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</si>
  <si>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</si>
  <si>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</si>
  <si>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</si>
  <si>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</si>
  <si>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</si>
  <si>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</si>
  <si>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</si>
  <si>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</si>
  <si>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</si>
  <si>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</si>
  <si>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</si>
  <si>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</si>
  <si>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</si>
  <si>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</si>
  <si>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</si>
  <si>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 xml:space="preserve"> 0℃未満</t>
  </si>
  <si>
    <t>25℃以上</t>
  </si>
  <si>
    <t>30℃以上</t>
  </si>
  <si>
    <t>条件１</t>
  </si>
  <si>
    <t>条件２</t>
  </si>
  <si>
    <t>条件３</t>
  </si>
  <si>
    <t/>
  </si>
  <si>
    <t>（５）最低気温（℃）</t>
  </si>
  <si>
    <t>月最高</t>
  </si>
  <si>
    <t>月最低</t>
  </si>
  <si>
    <t>&lt;0</t>
  </si>
  <si>
    <t>&lt;0</t>
  </si>
  <si>
    <t>&gt;=25</t>
  </si>
  <si>
    <t>&gt;=25</t>
  </si>
  <si>
    <t>&gt;=30</t>
  </si>
  <si>
    <t>&gt;=30</t>
  </si>
  <si>
    <t>04:31</t>
  </si>
  <si>
    <t>14:30</t>
  </si>
  <si>
    <t>13:10</t>
  </si>
  <si>
    <t>15:02</t>
  </si>
  <si>
    <t>14:25</t>
  </si>
  <si>
    <t>14:35</t>
  </si>
  <si>
    <t>07:04</t>
  </si>
  <si>
    <t>23:59</t>
  </si>
  <si>
    <t>01:04</t>
  </si>
  <si>
    <t>01:33</t>
  </si>
  <si>
    <t>24:00</t>
  </si>
  <si>
    <t>14:44</t>
  </si>
  <si>
    <t>13:45</t>
  </si>
  <si>
    <t>13:41</t>
  </si>
  <si>
    <t>01:58</t>
  </si>
  <si>
    <t>03:01</t>
  </si>
  <si>
    <t>06:23</t>
  </si>
  <si>
    <t>00:07</t>
  </si>
  <si>
    <t>11:36</t>
  </si>
  <si>
    <t>03:49</t>
  </si>
  <si>
    <t>14:09</t>
  </si>
  <si>
    <t>14:28</t>
  </si>
  <si>
    <t>09:34</t>
  </si>
  <si>
    <t>14:55</t>
  </si>
  <si>
    <t>09:46</t>
  </si>
  <si>
    <t>04:56</t>
  </si>
  <si>
    <t>04:57</t>
  </si>
  <si>
    <t>23:04</t>
  </si>
  <si>
    <t>13:51</t>
  </si>
  <si>
    <t>12:42</t>
  </si>
  <si>
    <t>14:08</t>
  </si>
  <si>
    <t>13:00</t>
  </si>
  <si>
    <t>11:29</t>
  </si>
  <si>
    <t>13:03</t>
  </si>
  <si>
    <t>12:09</t>
  </si>
  <si>
    <t>14:10</t>
  </si>
  <si>
    <t>06:29</t>
  </si>
  <si>
    <t>14:37</t>
  </si>
  <si>
    <t>06:18</t>
  </si>
  <si>
    <t>09:26</t>
  </si>
  <si>
    <t>13:56</t>
  </si>
  <si>
    <t>14:11</t>
  </si>
  <si>
    <t>12:16</t>
  </si>
  <si>
    <t>00:55</t>
  </si>
  <si>
    <t>13:01</t>
  </si>
  <si>
    <t>12:37</t>
  </si>
  <si>
    <t>10:24</t>
  </si>
  <si>
    <t>15:28</t>
  </si>
  <si>
    <t>13:07</t>
  </si>
  <si>
    <t>15:47</t>
  </si>
  <si>
    <t>05:31</t>
  </si>
  <si>
    <t>02:31</t>
  </si>
  <si>
    <t>06:42</t>
  </si>
  <si>
    <t>06:01</t>
  </si>
  <si>
    <t>06:43</t>
  </si>
  <si>
    <t>23:53</t>
  </si>
  <si>
    <t>06:57</t>
  </si>
  <si>
    <t>21:16</t>
  </si>
  <si>
    <t>06:34</t>
  </si>
  <si>
    <t>00:30</t>
  </si>
  <si>
    <t>01:03</t>
  </si>
  <si>
    <t>02:27</t>
  </si>
  <si>
    <t>00:50</t>
  </si>
  <si>
    <t>06:56</t>
  </si>
  <si>
    <t>13:58</t>
  </si>
  <si>
    <t>14:40</t>
  </si>
  <si>
    <t>13:12</t>
  </si>
  <si>
    <t>14:49</t>
  </si>
  <si>
    <t>11:56</t>
  </si>
  <si>
    <t>12:53</t>
  </si>
  <si>
    <t>15:09</t>
  </si>
  <si>
    <t>14:48</t>
  </si>
  <si>
    <t>13:55</t>
  </si>
  <si>
    <t>14:27</t>
  </si>
  <si>
    <t>14:54</t>
  </si>
  <si>
    <t>16:13</t>
  </si>
  <si>
    <t>12:43</t>
  </si>
  <si>
    <t>11:03</t>
  </si>
  <si>
    <t>12:32</t>
  </si>
  <si>
    <t>12:41</t>
  </si>
  <si>
    <t>15:29</t>
  </si>
  <si>
    <t>12:34</t>
  </si>
  <si>
    <t>12:59</t>
  </si>
  <si>
    <t>11:02</t>
  </si>
  <si>
    <t>14:58</t>
  </si>
  <si>
    <t>09:05</t>
  </si>
  <si>
    <t>11:30</t>
  </si>
  <si>
    <t>07:33</t>
  </si>
  <si>
    <t>06:46</t>
  </si>
  <si>
    <t>05:54</t>
  </si>
  <si>
    <t>05:50</t>
  </si>
  <si>
    <t>23:46</t>
  </si>
  <si>
    <t>04:45</t>
  </si>
  <si>
    <t>03:19</t>
  </si>
  <si>
    <t>00:09</t>
  </si>
  <si>
    <t>04:15</t>
  </si>
  <si>
    <t>04:17</t>
  </si>
  <si>
    <t>01:38</t>
  </si>
  <si>
    <t>23:03</t>
  </si>
  <si>
    <t>01:08</t>
  </si>
  <si>
    <t>06:50</t>
  </si>
  <si>
    <t>05:34</t>
  </si>
  <si>
    <t>05:13</t>
  </si>
  <si>
    <t>06:19</t>
  </si>
  <si>
    <t>23:21</t>
  </si>
  <si>
    <t>14:24</t>
  </si>
  <si>
    <t>12:11</t>
  </si>
  <si>
    <t>12:28</t>
  </si>
  <si>
    <t>22:04</t>
  </si>
  <si>
    <t>13:13</t>
  </si>
  <si>
    <t>12:29</t>
  </si>
  <si>
    <t>01:07</t>
  </si>
  <si>
    <t>13:39</t>
  </si>
  <si>
    <t>12:04</t>
  </si>
  <si>
    <t>12:45</t>
  </si>
  <si>
    <t>11:08</t>
  </si>
  <si>
    <t>12:15</t>
  </si>
  <si>
    <t>13:02</t>
  </si>
  <si>
    <t>13:35</t>
  </si>
  <si>
    <t>16:35</t>
  </si>
  <si>
    <t>11:25</t>
  </si>
  <si>
    <t>14:04</t>
  </si>
  <si>
    <t>10:15</t>
  </si>
  <si>
    <t>14:19</t>
  </si>
  <si>
    <t>12:01</t>
  </si>
  <si>
    <t>09:15</t>
  </si>
  <si>
    <t>12:03</t>
  </si>
  <si>
    <t>17:18</t>
  </si>
  <si>
    <t>12:19</t>
  </si>
  <si>
    <t>05:12</t>
  </si>
  <si>
    <t>06:25</t>
  </si>
  <si>
    <t>06:32</t>
  </si>
  <si>
    <t>00:08</t>
  </si>
  <si>
    <t>23:11</t>
  </si>
  <si>
    <t>08:41</t>
  </si>
  <si>
    <t>20:34</t>
  </si>
  <si>
    <t>00:25</t>
  </si>
  <si>
    <t>06:30</t>
  </si>
  <si>
    <t>04:01</t>
  </si>
  <si>
    <t>22:40</t>
  </si>
  <si>
    <t>04:10</t>
  </si>
  <si>
    <t>06:10</t>
  </si>
  <si>
    <t>06:05</t>
  </si>
  <si>
    <t>08:15</t>
  </si>
  <si>
    <t>22:25</t>
  </si>
  <si>
    <t>23:48</t>
  </si>
  <si>
    <t>05:43</t>
  </si>
  <si>
    <t>21:27</t>
  </si>
  <si>
    <t>04:48</t>
  </si>
  <si>
    <t>01:02</t>
  </si>
  <si>
    <t>05:49</t>
  </si>
  <si>
    <t>05:58</t>
  </si>
  <si>
    <t>09:24</t>
  </si>
  <si>
    <t>10:38</t>
  </si>
  <si>
    <t>16:11</t>
  </si>
  <si>
    <t>15:58</t>
  </si>
  <si>
    <t>21:42</t>
  </si>
  <si>
    <t>10:23</t>
  </si>
  <si>
    <t>10:51</t>
  </si>
  <si>
    <t>12:02</t>
  </si>
  <si>
    <t>12:17</t>
  </si>
  <si>
    <t>15:13</t>
  </si>
  <si>
    <t>11:52</t>
  </si>
  <si>
    <t>12:14</t>
  </si>
  <si>
    <t>21:34</t>
  </si>
  <si>
    <t>17:37</t>
  </si>
  <si>
    <t>11:07</t>
  </si>
  <si>
    <t>13:14</t>
  </si>
  <si>
    <t>14:18</t>
  </si>
  <si>
    <t>14:39</t>
  </si>
  <si>
    <t>13:26</t>
  </si>
  <si>
    <t>10:14</t>
  </si>
  <si>
    <t>09:07</t>
  </si>
  <si>
    <t>20:00</t>
  </si>
  <si>
    <t>11:44</t>
  </si>
  <si>
    <t>02:04</t>
  </si>
  <si>
    <t>07:29</t>
  </si>
  <si>
    <t>23:57</t>
  </si>
  <si>
    <t>04:46</t>
  </si>
  <si>
    <t>00:20</t>
  </si>
  <si>
    <t>03:11</t>
  </si>
  <si>
    <t>22:27</t>
  </si>
  <si>
    <t>00:22</t>
  </si>
  <si>
    <t>01:12</t>
  </si>
  <si>
    <t>23:13</t>
  </si>
  <si>
    <t>22:02</t>
  </si>
  <si>
    <t>04:50</t>
  </si>
  <si>
    <t>01:06</t>
  </si>
  <si>
    <t>05:38</t>
  </si>
  <si>
    <t>05:16</t>
  </si>
  <si>
    <t>01:30</t>
  </si>
  <si>
    <t>08:22</t>
  </si>
  <si>
    <t>04:54</t>
  </si>
  <si>
    <t>05:28</t>
  </si>
  <si>
    <t>05:09</t>
  </si>
  <si>
    <t>02:58</t>
  </si>
  <si>
    <t>23:54</t>
  </si>
  <si>
    <t>05:10</t>
  </si>
  <si>
    <t>13:30</t>
  </si>
  <si>
    <t>10:57</t>
  </si>
  <si>
    <t>09:30</t>
  </si>
  <si>
    <t>09:19</t>
  </si>
  <si>
    <t>12:23</t>
  </si>
  <si>
    <t>13:54</t>
  </si>
  <si>
    <t>13:20</t>
  </si>
  <si>
    <t>09:10</t>
  </si>
  <si>
    <t>11:10</t>
  </si>
  <si>
    <t>08:38</t>
  </si>
  <si>
    <t>12:25</t>
  </si>
  <si>
    <t>09:14</t>
  </si>
  <si>
    <t>04:36</t>
  </si>
  <si>
    <t>15:04</t>
  </si>
  <si>
    <t>13:31</t>
  </si>
  <si>
    <t>13:25</t>
  </si>
  <si>
    <t>10:48</t>
  </si>
  <si>
    <t>10:18</t>
  </si>
  <si>
    <t>12:20</t>
  </si>
  <si>
    <t>11:24</t>
  </si>
  <si>
    <t>11:46</t>
  </si>
  <si>
    <t>12:31</t>
  </si>
  <si>
    <t>10:55</t>
  </si>
  <si>
    <t>03:58</t>
  </si>
  <si>
    <t>00:52</t>
  </si>
  <si>
    <t>23:42</t>
  </si>
  <si>
    <t>04:06</t>
  </si>
  <si>
    <t>23:50</t>
  </si>
  <si>
    <t>04:19</t>
  </si>
  <si>
    <t>04:42</t>
  </si>
  <si>
    <t>05:08</t>
  </si>
  <si>
    <t>00:01</t>
  </si>
  <si>
    <t>04:38</t>
  </si>
  <si>
    <t>04:07</t>
  </si>
  <si>
    <t>03:34</t>
  </si>
  <si>
    <t>05:00</t>
  </si>
  <si>
    <t>04:51</t>
  </si>
  <si>
    <t>04:53</t>
  </si>
  <si>
    <t>02:47</t>
  </si>
  <si>
    <t>04:12</t>
  </si>
  <si>
    <t>23:10</t>
  </si>
  <si>
    <t>23:52</t>
  </si>
  <si>
    <t>04:27</t>
  </si>
  <si>
    <t>14:14</t>
  </si>
  <si>
    <t>12:48</t>
  </si>
  <si>
    <t>13:27</t>
  </si>
  <si>
    <t>13:34</t>
  </si>
  <si>
    <t>11:57</t>
  </si>
  <si>
    <t>14:06</t>
  </si>
  <si>
    <t>18:08</t>
  </si>
  <si>
    <t>09:48</t>
  </si>
  <si>
    <t>00:16</t>
  </si>
  <si>
    <t>08:47</t>
  </si>
  <si>
    <t>13:43</t>
  </si>
  <si>
    <t>08:26</t>
  </si>
  <si>
    <t>11:15</t>
  </si>
  <si>
    <t>10:41</t>
  </si>
  <si>
    <t>10:42</t>
  </si>
  <si>
    <t>10:46</t>
  </si>
  <si>
    <t>10:53</t>
  </si>
  <si>
    <t>09:53</t>
  </si>
  <si>
    <t>03:21</t>
  </si>
  <si>
    <t>12:22</t>
  </si>
  <si>
    <t>14:47</t>
  </si>
  <si>
    <t>04:28</t>
  </si>
  <si>
    <t>04:44</t>
  </si>
  <si>
    <t>04:30</t>
  </si>
  <si>
    <t>03:17</t>
  </si>
  <si>
    <t>04:41</t>
  </si>
  <si>
    <t>04:55</t>
  </si>
  <si>
    <t>04:52</t>
  </si>
  <si>
    <t>03:22</t>
  </si>
  <si>
    <t>00:27</t>
  </si>
  <si>
    <t>06:47</t>
  </si>
  <si>
    <t>22:47</t>
  </si>
  <si>
    <t>01:19</t>
  </si>
  <si>
    <t>03:30</t>
  </si>
  <si>
    <t>04:20</t>
  </si>
  <si>
    <t>03:42</t>
  </si>
  <si>
    <t>03:56</t>
  </si>
  <si>
    <t>04:14</t>
  </si>
  <si>
    <t>03:50</t>
  </si>
  <si>
    <t>05:06</t>
  </si>
  <si>
    <t>07:59</t>
  </si>
  <si>
    <t>04:13</t>
  </si>
  <si>
    <t>01:54</t>
  </si>
  <si>
    <t>12:57</t>
  </si>
  <si>
    <t>17:31</t>
  </si>
  <si>
    <t>13:11</t>
  </si>
  <si>
    <t>13:21</t>
  </si>
  <si>
    <t>00:06</t>
  </si>
  <si>
    <t>22:24</t>
  </si>
  <si>
    <t>07:08</t>
  </si>
  <si>
    <t>10:17</t>
  </si>
  <si>
    <t>10:28</t>
  </si>
  <si>
    <t>11:50</t>
  </si>
  <si>
    <t>10:21</t>
  </si>
  <si>
    <t>13:44</t>
  </si>
  <si>
    <t>14:36</t>
  </si>
  <si>
    <t>11:19</t>
  </si>
  <si>
    <t>09:23</t>
  </si>
  <si>
    <t>12:44</t>
  </si>
  <si>
    <t>13:48</t>
  </si>
  <si>
    <t>09:18</t>
  </si>
  <si>
    <t>11:42</t>
  </si>
  <si>
    <t>11:59</t>
  </si>
  <si>
    <t>09:16</t>
  </si>
  <si>
    <t>09:47</t>
  </si>
  <si>
    <t>09:38</t>
  </si>
  <si>
    <t>03:08</t>
  </si>
  <si>
    <t>02:49</t>
  </si>
  <si>
    <t>08:53</t>
  </si>
  <si>
    <t>01:48</t>
  </si>
  <si>
    <t>21:31</t>
  </si>
  <si>
    <t>04:35</t>
  </si>
  <si>
    <t>03:46</t>
  </si>
  <si>
    <t>02:39</t>
  </si>
  <si>
    <t>23:44</t>
  </si>
  <si>
    <t>01:34</t>
  </si>
  <si>
    <t>05:02</t>
  </si>
  <si>
    <t>04:47</t>
  </si>
  <si>
    <t>01:39</t>
  </si>
  <si>
    <t>05:44</t>
  </si>
  <si>
    <t>05:01</t>
  </si>
  <si>
    <t>04:59</t>
  </si>
  <si>
    <t>02:43</t>
  </si>
  <si>
    <t>10:56</t>
  </si>
  <si>
    <t>14:00</t>
  </si>
  <si>
    <t>11:51</t>
  </si>
  <si>
    <t>13:05</t>
  </si>
  <si>
    <t>11:11</t>
  </si>
  <si>
    <t>13:42</t>
  </si>
  <si>
    <t>11:33</t>
  </si>
  <si>
    <t>12:46</t>
  </si>
  <si>
    <t>09:17</t>
  </si>
  <si>
    <t>14:12</t>
  </si>
  <si>
    <t>10:47</t>
  </si>
  <si>
    <t>09:06</t>
  </si>
  <si>
    <t>09:58</t>
  </si>
  <si>
    <t>01:11</t>
  </si>
  <si>
    <t>13:24</t>
  </si>
  <si>
    <t>13:29</t>
  </si>
  <si>
    <t>15:37</t>
  </si>
  <si>
    <t>03:54</t>
  </si>
  <si>
    <t>05:15</t>
  </si>
  <si>
    <t>05:57</t>
  </si>
  <si>
    <t>22:59</t>
  </si>
  <si>
    <t>04:49</t>
  </si>
  <si>
    <t>02:18</t>
  </si>
  <si>
    <t>01:55</t>
  </si>
  <si>
    <t>01:21</t>
  </si>
  <si>
    <t>09:03</t>
  </si>
  <si>
    <t>05:42</t>
  </si>
  <si>
    <t>19:15</t>
  </si>
  <si>
    <t>18:41</t>
  </si>
  <si>
    <t>03:29</t>
  </si>
  <si>
    <t>05:05</t>
  </si>
  <si>
    <t>04:32</t>
  </si>
  <si>
    <t>22:52</t>
  </si>
  <si>
    <t>03:16</t>
  </si>
  <si>
    <t>09:27</t>
  </si>
  <si>
    <t>14:32</t>
  </si>
  <si>
    <t>06:14</t>
  </si>
  <si>
    <t>15:55</t>
  </si>
  <si>
    <t>13:22</t>
  </si>
  <si>
    <t>10:07</t>
  </si>
  <si>
    <t>14:22</t>
  </si>
  <si>
    <t>11:04</t>
  </si>
  <si>
    <t>11:23</t>
  </si>
  <si>
    <t>00:33</t>
  </si>
  <si>
    <t>14:05</t>
  </si>
  <si>
    <t>21:51</t>
  </si>
  <si>
    <t>11:43</t>
  </si>
  <si>
    <t>10:37</t>
  </si>
  <si>
    <t>05:45</t>
  </si>
  <si>
    <t>13:16</t>
  </si>
  <si>
    <t>05:27</t>
  </si>
  <si>
    <t>02:36</t>
  </si>
  <si>
    <t>06:28</t>
  </si>
  <si>
    <t>10:19</t>
  </si>
  <si>
    <t>07:37</t>
  </si>
  <si>
    <t>05:35</t>
  </si>
  <si>
    <t>05:07</t>
  </si>
  <si>
    <t>00:54</t>
  </si>
  <si>
    <t>21:33</t>
  </si>
  <si>
    <t>12:13</t>
  </si>
  <si>
    <t>04:08</t>
  </si>
  <si>
    <t>22:34</t>
  </si>
  <si>
    <t>05:52</t>
  </si>
  <si>
    <t>01:01</t>
  </si>
  <si>
    <t>02:17</t>
  </si>
  <si>
    <t>03:47</t>
  </si>
  <si>
    <t>05:47</t>
  </si>
  <si>
    <t>14:45</t>
  </si>
  <si>
    <t>10:06</t>
  </si>
  <si>
    <t>10:50</t>
  </si>
  <si>
    <t>09:41</t>
  </si>
  <si>
    <t>22:00</t>
  </si>
  <si>
    <t>10:54</t>
  </si>
  <si>
    <t>08:58</t>
  </si>
  <si>
    <t>12:55</t>
  </si>
  <si>
    <t>12:54</t>
  </si>
  <si>
    <t>09:02</t>
  </si>
  <si>
    <t>13:06</t>
  </si>
  <si>
    <t>13:38</t>
  </si>
  <si>
    <t>12:33</t>
  </si>
  <si>
    <t>13:08</t>
  </si>
  <si>
    <t>13:04</t>
  </si>
  <si>
    <t>11:45</t>
  </si>
  <si>
    <t>06:12</t>
  </si>
  <si>
    <t>02:21</t>
  </si>
  <si>
    <t>22:15</t>
  </si>
  <si>
    <t>06:03</t>
  </si>
  <si>
    <t>23:12</t>
  </si>
  <si>
    <t>05:04</t>
  </si>
  <si>
    <t>23:39</t>
  </si>
  <si>
    <t>03:07</t>
  </si>
  <si>
    <t>05:20</t>
  </si>
  <si>
    <t>04:58</t>
  </si>
  <si>
    <t>03:18</t>
  </si>
  <si>
    <t>22:28</t>
  </si>
  <si>
    <t>03:45</t>
  </si>
  <si>
    <t>05:14</t>
  </si>
  <si>
    <t>05:48</t>
  </si>
  <si>
    <t>02:06</t>
  </si>
  <si>
    <t>04:25</t>
  </si>
  <si>
    <t>21:39</t>
  </si>
  <si>
    <t>02:53</t>
  </si>
  <si>
    <t>15:32</t>
  </si>
  <si>
    <t>13:33</t>
  </si>
  <si>
    <t>13:52</t>
  </si>
  <si>
    <t>12:10</t>
  </si>
  <si>
    <t>13:19</t>
  </si>
  <si>
    <t>11:49</t>
  </si>
  <si>
    <t>12:27</t>
  </si>
  <si>
    <t>20:20</t>
  </si>
  <si>
    <t>12:24</t>
  </si>
  <si>
    <t>11:38</t>
  </si>
  <si>
    <t>09:09</t>
  </si>
  <si>
    <t>14:51</t>
  </si>
  <si>
    <t>00:11</t>
  </si>
  <si>
    <t>13:40</t>
  </si>
  <si>
    <t>13:36</t>
  </si>
  <si>
    <t>13:18</t>
  </si>
  <si>
    <t>02:03</t>
  </si>
  <si>
    <t>00:02</t>
  </si>
  <si>
    <t>21:21</t>
  </si>
  <si>
    <t>04:29</t>
  </si>
  <si>
    <t>23:56</t>
  </si>
  <si>
    <t>23:16</t>
  </si>
  <si>
    <t>03:55</t>
  </si>
  <si>
    <t>00:18</t>
  </si>
  <si>
    <t>06:16</t>
  </si>
  <si>
    <t>23:58</t>
  </si>
  <si>
    <t>00:05</t>
  </si>
  <si>
    <t>06:09</t>
  </si>
  <si>
    <t>05:33</t>
  </si>
  <si>
    <t>00:57</t>
  </si>
  <si>
    <t>14:21</t>
  </si>
  <si>
    <t>10:09</t>
  </si>
  <si>
    <t>13:59</t>
  </si>
  <si>
    <t>14:16</t>
  </si>
  <si>
    <t>12:49</t>
  </si>
  <si>
    <t>00:17</t>
  </si>
  <si>
    <t>13:37</t>
  </si>
  <si>
    <t>14:17</t>
  </si>
  <si>
    <t>20:37</t>
  </si>
  <si>
    <t>00:42</t>
  </si>
  <si>
    <t>13:49</t>
  </si>
  <si>
    <t>10:33</t>
  </si>
  <si>
    <t>14:29</t>
  </si>
  <si>
    <t>13:46</t>
  </si>
  <si>
    <t>14:53</t>
  </si>
  <si>
    <t>02:22</t>
  </si>
  <si>
    <t>07:06</t>
  </si>
  <si>
    <t>02:08</t>
  </si>
  <si>
    <t>06:04</t>
  </si>
  <si>
    <t>01:20</t>
  </si>
  <si>
    <t>03:03</t>
  </si>
  <si>
    <t>01:50</t>
  </si>
  <si>
    <t>07:11</t>
  </si>
  <si>
    <t>06:38</t>
  </si>
  <si>
    <t>06:53</t>
  </si>
  <si>
    <t>07:22</t>
  </si>
  <si>
    <t>22:22</t>
  </si>
  <si>
    <t>23:18</t>
  </si>
  <si>
    <t>01:24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</si>
</sst>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sz val="6"/>
      <name val="ＭＳ Ｐ明朝"/>
      <family val="1"/>
    </font>
    <font>
      <b/>
      <sz val="9"/>
      <color indexed="9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176" fontId="9" fillId="0" borderId="0" xfId="63" applyFont="1" applyBorder="1" applyAlignment="1" quotePrefix="1">
      <alignment horizontal="left"/>
      <protection/>
    </xf>
    <xf numFmtId="176" fontId="0" fillId="0" borderId="0" xfId="63" applyFont="1" applyBorder="1" applyAlignment="1">
      <alignment horizontal="left"/>
      <protection/>
    </xf>
    <xf numFmtId="176" fontId="0" fillId="0" borderId="0" xfId="63" applyFont="1" applyBorder="1" applyAlignment="1" applyProtection="1">
      <alignment horizontal="left"/>
      <protection/>
    </xf>
    <xf numFmtId="176" fontId="0" fillId="0" borderId="0" xfId="63" applyFont="1" applyBorder="1">
      <alignment/>
      <protection/>
    </xf>
    <xf numFmtId="176" fontId="0" fillId="0" borderId="0" xfId="63" applyFont="1">
      <alignment/>
      <protection/>
    </xf>
    <xf numFmtId="176" fontId="0" fillId="0" borderId="10" xfId="63" applyFont="1" applyBorder="1" applyAlignment="1" applyProtection="1">
      <alignment horizontal="right"/>
      <protection/>
    </xf>
    <xf numFmtId="176" fontId="0" fillId="0" borderId="10" xfId="63" applyFont="1" applyBorder="1" applyProtection="1">
      <alignment/>
      <protection/>
    </xf>
    <xf numFmtId="176" fontId="0" fillId="0" borderId="11" xfId="63" applyFont="1" applyBorder="1" applyProtection="1">
      <alignment/>
      <protection/>
    </xf>
    <xf numFmtId="176" fontId="0" fillId="0" borderId="12" xfId="63" applyFont="1" applyBorder="1" applyProtection="1">
      <alignment/>
      <protection/>
    </xf>
    <xf numFmtId="176" fontId="0" fillId="0" borderId="13" xfId="63" applyFont="1" applyBorder="1">
      <alignment/>
      <protection/>
    </xf>
    <xf numFmtId="176" fontId="6" fillId="0" borderId="13" xfId="63" applyFont="1" applyBorder="1" applyAlignment="1" applyProtection="1">
      <alignment horizontal="center"/>
      <protection/>
    </xf>
    <xf numFmtId="176" fontId="6" fillId="0" borderId="14" xfId="63" applyFont="1" applyBorder="1" applyAlignment="1" applyProtection="1">
      <alignment horizontal="center"/>
      <protection/>
    </xf>
    <xf numFmtId="176" fontId="6" fillId="0" borderId="15" xfId="63" applyFont="1" applyBorder="1" applyAlignment="1" applyProtection="1">
      <alignment horizontal="center"/>
      <protection/>
    </xf>
    <xf numFmtId="176" fontId="0" fillId="0" borderId="16" xfId="63" applyFont="1" applyBorder="1" applyAlignment="1" applyProtection="1">
      <alignment horizontal="left"/>
      <protection/>
    </xf>
    <xf numFmtId="176" fontId="0" fillId="0" borderId="16" xfId="63" applyFont="1" applyBorder="1">
      <alignment/>
      <protection/>
    </xf>
    <xf numFmtId="176" fontId="0" fillId="0" borderId="17" xfId="63" applyFont="1" applyBorder="1">
      <alignment/>
      <protection/>
    </xf>
    <xf numFmtId="176" fontId="0" fillId="0" borderId="18" xfId="63" applyFont="1" applyBorder="1">
      <alignment/>
      <protection/>
    </xf>
    <xf numFmtId="0" fontId="0" fillId="0" borderId="19" xfId="63" applyNumberFormat="1" applyFont="1" applyBorder="1" applyProtection="1">
      <alignment/>
      <protection/>
    </xf>
    <xf numFmtId="176" fontId="10" fillId="0" borderId="19" xfId="63" applyNumberFormat="1" applyFont="1" applyBorder="1" applyProtection="1">
      <alignment/>
      <protection/>
    </xf>
    <xf numFmtId="176" fontId="10" fillId="0" borderId="20" xfId="63" applyNumberFormat="1" applyFont="1" applyBorder="1" applyProtection="1">
      <alignment/>
      <protection/>
    </xf>
    <xf numFmtId="176" fontId="10" fillId="0" borderId="21" xfId="63" applyNumberFormat="1" applyFont="1" applyBorder="1" applyProtection="1">
      <alignment/>
      <protection/>
    </xf>
    <xf numFmtId="0" fontId="0" fillId="0" borderId="22" xfId="63" applyNumberFormat="1" applyFont="1" applyBorder="1" applyProtection="1">
      <alignment/>
      <protection/>
    </xf>
    <xf numFmtId="176" fontId="10" fillId="0" borderId="22" xfId="63" applyNumberFormat="1" applyFont="1" applyBorder="1" applyProtection="1">
      <alignment/>
      <protection/>
    </xf>
    <xf numFmtId="176" fontId="10" fillId="0" borderId="23" xfId="63" applyNumberFormat="1" applyFont="1" applyBorder="1" applyProtection="1">
      <alignment/>
      <protection/>
    </xf>
    <xf numFmtId="176" fontId="10" fillId="0" borderId="24" xfId="63" applyNumberFormat="1" applyFont="1" applyBorder="1" applyProtection="1">
      <alignment/>
      <protection/>
    </xf>
    <xf numFmtId="0" fontId="0" fillId="0" borderId="25" xfId="63" applyNumberFormat="1" applyFont="1" applyBorder="1" applyProtection="1">
      <alignment/>
      <protection/>
    </xf>
    <xf numFmtId="176" fontId="10" fillId="0" borderId="25" xfId="63" applyNumberFormat="1" applyFont="1" applyBorder="1" applyProtection="1">
      <alignment/>
      <protection/>
    </xf>
    <xf numFmtId="176" fontId="10" fillId="0" borderId="26" xfId="63" applyNumberFormat="1" applyFont="1" applyBorder="1" applyProtection="1">
      <alignment/>
      <protection/>
    </xf>
    <xf numFmtId="176" fontId="10" fillId="0" borderId="27" xfId="63" applyNumberFormat="1" applyFont="1" applyBorder="1" applyProtection="1">
      <alignment/>
      <protection/>
    </xf>
    <xf numFmtId="0" fontId="0" fillId="0" borderId="28" xfId="63" applyNumberFormat="1" applyFont="1" applyBorder="1" applyProtection="1">
      <alignment/>
      <protection/>
    </xf>
    <xf numFmtId="176" fontId="10" fillId="0" borderId="28" xfId="63" applyNumberFormat="1" applyFont="1" applyBorder="1" applyProtection="1">
      <alignment/>
      <protection/>
    </xf>
    <xf numFmtId="176" fontId="10" fillId="0" borderId="29" xfId="63" applyNumberFormat="1" applyFont="1" applyBorder="1" applyProtection="1">
      <alignment/>
      <protection/>
    </xf>
    <xf numFmtId="176" fontId="10" fillId="0" borderId="30" xfId="63" applyNumberFormat="1" applyFont="1" applyBorder="1" applyProtection="1">
      <alignment/>
      <protection/>
    </xf>
    <xf numFmtId="176" fontId="0" fillId="0" borderId="19" xfId="63" applyFont="1" applyBorder="1" applyAlignment="1" applyProtection="1">
      <alignment horizontal="distributed"/>
      <protection/>
    </xf>
    <xf numFmtId="176" fontId="10" fillId="0" borderId="19" xfId="63" applyFont="1" applyBorder="1" applyProtection="1">
      <alignment/>
      <protection/>
    </xf>
    <xf numFmtId="176" fontId="10" fillId="0" borderId="20" xfId="63" applyFont="1" applyBorder="1" applyProtection="1">
      <alignment/>
      <protection/>
    </xf>
    <xf numFmtId="176" fontId="10" fillId="0" borderId="21" xfId="63" applyFont="1" applyBorder="1" applyProtection="1">
      <alignment/>
      <protection/>
    </xf>
    <xf numFmtId="176" fontId="0" fillId="0" borderId="22" xfId="63" applyFont="1" applyBorder="1" applyAlignment="1" applyProtection="1">
      <alignment horizontal="distributed"/>
      <protection/>
    </xf>
    <xf numFmtId="176" fontId="10" fillId="0" borderId="22" xfId="63" applyFont="1" applyBorder="1" applyProtection="1">
      <alignment/>
      <protection/>
    </xf>
    <xf numFmtId="176" fontId="10" fillId="0" borderId="23" xfId="63" applyFont="1" applyBorder="1" applyProtection="1">
      <alignment/>
      <protection/>
    </xf>
    <xf numFmtId="176" fontId="10" fillId="0" borderId="24" xfId="63" applyFont="1" applyBorder="1" applyProtection="1">
      <alignment/>
      <protection/>
    </xf>
    <xf numFmtId="176" fontId="0" fillId="0" borderId="25" xfId="63" applyFont="1" applyBorder="1" applyAlignment="1" applyProtection="1">
      <alignment horizontal="distributed"/>
      <protection/>
    </xf>
    <xf numFmtId="176" fontId="10" fillId="0" borderId="25" xfId="63" applyFont="1" applyBorder="1" applyProtection="1">
      <alignment/>
      <protection/>
    </xf>
    <xf numFmtId="176" fontId="10" fillId="0" borderId="26" xfId="63" applyFont="1" applyBorder="1" applyProtection="1">
      <alignment/>
      <protection/>
    </xf>
    <xf numFmtId="176" fontId="10" fillId="0" borderId="27" xfId="63" applyFont="1" applyBorder="1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0" xfId="61" applyBorder="1" applyAlignment="1" applyProtection="1">
      <alignment horizontal="right"/>
      <protection/>
    </xf>
    <xf numFmtId="176" fontId="0" fillId="0" borderId="10" xfId="61" applyBorder="1" applyProtection="1">
      <alignment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>
      <alignment/>
      <protection/>
    </xf>
    <xf numFmtId="176" fontId="6" fillId="0" borderId="13" xfId="61" applyFont="1" applyBorder="1" applyAlignment="1" applyProtection="1">
      <alignment horizontal="center"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0" fillId="0" borderId="16" xfId="61" applyBorder="1" applyAlignment="1" applyProtection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0" fontId="0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0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0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0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30" xfId="61" applyNumberFormat="1" applyFont="1" applyBorder="1" applyProtection="1">
      <alignment/>
      <protection/>
    </xf>
    <xf numFmtId="2" fontId="0" fillId="0" borderId="0" xfId="61" applyNumberFormat="1" applyBorder="1" applyProtection="1">
      <alignment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" fontId="0" fillId="0" borderId="13" xfId="61" applyNumberForma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" fontId="0" fillId="0" borderId="29" xfId="61" applyNumberFormat="1" applyBorder="1" applyProtection="1">
      <alignment/>
      <protection/>
    </xf>
    <xf numFmtId="1" fontId="0" fillId="0" borderId="30" xfId="61" applyNumberFormat="1" applyBorder="1" applyProtection="1">
      <alignment/>
      <protection/>
    </xf>
    <xf numFmtId="1" fontId="0" fillId="0" borderId="25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Border="1">
      <alignment/>
      <protection/>
    </xf>
    <xf numFmtId="176" fontId="0" fillId="0" borderId="0" xfId="62">
      <alignment/>
      <protection/>
    </xf>
    <xf numFmtId="176" fontId="0" fillId="0" borderId="10" xfId="62" applyBorder="1" applyAlignment="1" applyProtection="1">
      <alignment horizontal="right"/>
      <protection/>
    </xf>
    <xf numFmtId="176" fontId="0" fillId="0" borderId="10" xfId="62" applyBorder="1" applyProtection="1">
      <alignment/>
      <protection/>
    </xf>
    <xf numFmtId="176" fontId="0" fillId="0" borderId="11" xfId="62" applyBorder="1" applyProtection="1">
      <alignment/>
      <protection/>
    </xf>
    <xf numFmtId="176" fontId="0" fillId="0" borderId="12" xfId="62" applyBorder="1" applyProtection="1">
      <alignment/>
      <protection/>
    </xf>
    <xf numFmtId="176" fontId="0" fillId="0" borderId="13" xfId="62" applyBorder="1">
      <alignment/>
      <protection/>
    </xf>
    <xf numFmtId="176" fontId="6" fillId="0" borderId="13" xfId="62" applyFont="1" applyBorder="1" applyAlignment="1" applyProtection="1">
      <alignment horizontal="center"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0" fillId="0" borderId="16" xfId="62" applyBorder="1" applyAlignment="1" applyProtection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 applyProtection="1">
      <alignment/>
      <protection/>
    </xf>
    <xf numFmtId="176" fontId="11" fillId="0" borderId="19" xfId="62" applyNumberFormat="1" applyFont="1" applyBorder="1" applyProtection="1">
      <alignment/>
      <protection/>
    </xf>
    <xf numFmtId="176" fontId="11" fillId="0" borderId="20" xfId="62" applyNumberFormat="1" applyFont="1" applyBorder="1" applyProtection="1">
      <alignment/>
      <protection/>
    </xf>
    <xf numFmtId="176" fontId="11" fillId="0" borderId="21" xfId="62" applyNumberFormat="1" applyFont="1" applyBorder="1" applyProtection="1">
      <alignment/>
      <protection/>
    </xf>
    <xf numFmtId="0" fontId="0" fillId="0" borderId="22" xfId="62" applyNumberFormat="1" applyBorder="1" applyProtection="1">
      <alignment/>
      <protection/>
    </xf>
    <xf numFmtId="176" fontId="11" fillId="0" borderId="22" xfId="62" applyNumberFormat="1" applyFont="1" applyBorder="1" applyProtection="1">
      <alignment/>
      <protection/>
    </xf>
    <xf numFmtId="176" fontId="11" fillId="0" borderId="23" xfId="62" applyNumberFormat="1" applyFont="1" applyBorder="1" applyProtection="1">
      <alignment/>
      <protection/>
    </xf>
    <xf numFmtId="176" fontId="11" fillId="0" borderId="24" xfId="62" applyNumberFormat="1" applyFont="1" applyBorder="1" applyProtection="1">
      <alignment/>
      <protection/>
    </xf>
    <xf numFmtId="0" fontId="0" fillId="0" borderId="25" xfId="62" applyNumberFormat="1" applyBorder="1" applyProtection="1">
      <alignment/>
      <protection/>
    </xf>
    <xf numFmtId="176" fontId="11" fillId="0" borderId="25" xfId="62" applyNumberFormat="1" applyFont="1" applyBorder="1" applyProtection="1">
      <alignment/>
      <protection/>
    </xf>
    <xf numFmtId="176" fontId="11" fillId="0" borderId="26" xfId="62" applyNumberFormat="1" applyFont="1" applyBorder="1" applyProtection="1">
      <alignment/>
      <protection/>
    </xf>
    <xf numFmtId="176" fontId="11" fillId="0" borderId="27" xfId="62" applyNumberFormat="1" applyFont="1" applyBorder="1" applyProtection="1">
      <alignment/>
      <protection/>
    </xf>
    <xf numFmtId="0" fontId="0" fillId="0" borderId="28" xfId="62" applyNumberFormat="1" applyBorder="1" applyProtection="1">
      <alignment/>
      <protection/>
    </xf>
    <xf numFmtId="176" fontId="11" fillId="0" borderId="19" xfId="62" applyFont="1" applyBorder="1" applyProtection="1">
      <alignment/>
      <protection/>
    </xf>
    <xf numFmtId="176" fontId="11" fillId="0" borderId="20" xfId="62" applyFont="1" applyBorder="1" applyProtection="1">
      <alignment/>
      <protection/>
    </xf>
    <xf numFmtId="176" fontId="11" fillId="0" borderId="21" xfId="62" applyFont="1" applyBorder="1" applyProtection="1">
      <alignment/>
      <protection/>
    </xf>
    <xf numFmtId="176" fontId="11" fillId="0" borderId="23" xfId="62" applyFont="1" applyBorder="1" applyProtection="1">
      <alignment/>
      <protection/>
    </xf>
    <xf numFmtId="176" fontId="11" fillId="0" borderId="24" xfId="62" applyFont="1" applyBorder="1" applyProtection="1">
      <alignment/>
      <protection/>
    </xf>
    <xf numFmtId="176" fontId="11" fillId="0" borderId="25" xfId="62" applyFont="1" applyBorder="1" applyProtection="1">
      <alignment/>
      <protection/>
    </xf>
    <xf numFmtId="176" fontId="11" fillId="0" borderId="26" xfId="62" applyFont="1" applyBorder="1" applyProtection="1">
      <alignment/>
      <protection/>
    </xf>
    <xf numFmtId="176" fontId="11" fillId="0" borderId="27" xfId="62" applyFont="1" applyBorder="1" applyProtection="1">
      <alignment/>
      <protection/>
    </xf>
    <xf numFmtId="1" fontId="0" fillId="0" borderId="13" xfId="62" applyNumberFormat="1" applyBorder="1" applyProtection="1">
      <alignment/>
      <protection/>
    </xf>
    <xf numFmtId="1" fontId="0" fillId="0" borderId="14" xfId="62" applyNumberFormat="1" applyBorder="1" applyProtection="1">
      <alignment/>
      <protection/>
    </xf>
    <xf numFmtId="1" fontId="0" fillId="0" borderId="15" xfId="62" applyNumberFormat="1" applyBorder="1" applyProtection="1">
      <alignment/>
      <protection/>
    </xf>
    <xf numFmtId="1" fontId="0" fillId="0" borderId="25" xfId="62" applyNumberFormat="1" applyBorder="1" applyProtection="1">
      <alignment/>
      <protection/>
    </xf>
    <xf numFmtId="1" fontId="0" fillId="0" borderId="26" xfId="62" applyNumberFormat="1" applyBorder="1" applyProtection="1">
      <alignment/>
      <protection/>
    </xf>
    <xf numFmtId="1" fontId="0" fillId="0" borderId="27" xfId="62" applyNumberFormat="1" applyBorder="1" applyProtection="1">
      <alignment/>
      <protection/>
    </xf>
    <xf numFmtId="176" fontId="0" fillId="0" borderId="0" xfId="62" applyAlignment="1" applyProtection="1">
      <alignment horizontal="left"/>
      <protection/>
    </xf>
    <xf numFmtId="176" fontId="0" fillId="0" borderId="0" xfId="62" applyAlignment="1" applyProtection="1">
      <alignment horizontal="right"/>
      <protection/>
    </xf>
    <xf numFmtId="176" fontId="0" fillId="0" borderId="0" xfId="62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applyProtection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3" applyFont="1" applyBorder="1" applyAlignment="1">
      <alignment horizontal="left"/>
      <protection/>
    </xf>
    <xf numFmtId="176" fontId="12" fillId="0" borderId="0" xfId="63" applyFont="1" applyBorder="1" applyAlignment="1" quotePrefix="1">
      <alignment horizontal="left"/>
      <protection/>
    </xf>
    <xf numFmtId="0" fontId="12" fillId="0" borderId="0" xfId="63" applyNumberFormat="1" applyFont="1" applyBorder="1" applyAlignment="1">
      <alignment horizontal="left"/>
      <protection/>
    </xf>
    <xf numFmtId="176" fontId="14" fillId="33" borderId="33" xfId="63" applyFont="1" applyFill="1" applyBorder="1" applyAlignment="1">
      <alignment horizontal="distributed"/>
      <protection/>
    </xf>
    <xf numFmtId="176" fontId="15" fillId="33" borderId="33" xfId="63" applyFont="1" applyFill="1" applyBorder="1">
      <alignment/>
      <protection/>
    </xf>
    <xf numFmtId="176" fontId="15" fillId="33" borderId="34" xfId="63" applyFont="1" applyFill="1" applyBorder="1">
      <alignment/>
      <protection/>
    </xf>
    <xf numFmtId="176" fontId="15" fillId="33" borderId="35" xfId="63" applyFont="1" applyFill="1" applyBorder="1">
      <alignment/>
      <protection/>
    </xf>
    <xf numFmtId="176" fontId="7" fillId="34" borderId="10" xfId="63" applyFont="1" applyFill="1" applyBorder="1" applyAlignment="1" applyProtection="1">
      <alignment horizontal="distributed"/>
      <protection/>
    </xf>
    <xf numFmtId="176" fontId="16" fillId="34" borderId="10" xfId="63" applyFont="1" applyFill="1" applyBorder="1" applyProtection="1">
      <alignment/>
      <protection/>
    </xf>
    <xf numFmtId="176" fontId="16" fillId="34" borderId="11" xfId="63" applyFont="1" applyFill="1" applyBorder="1" applyProtection="1">
      <alignment/>
      <protection/>
    </xf>
    <xf numFmtId="176" fontId="16" fillId="34" borderId="12" xfId="63" applyFont="1" applyFill="1" applyBorder="1" applyProtection="1">
      <alignment/>
      <protection/>
    </xf>
    <xf numFmtId="176" fontId="17" fillId="34" borderId="10" xfId="61" applyFont="1" applyFill="1" applyBorder="1" applyProtection="1">
      <alignment/>
      <protection/>
    </xf>
    <xf numFmtId="176" fontId="17" fillId="34" borderId="11" xfId="61" applyFont="1" applyFill="1" applyBorder="1" applyProtection="1">
      <alignment/>
      <protection/>
    </xf>
    <xf numFmtId="176" fontId="17" fillId="34" borderId="12" xfId="61" applyFont="1" applyFill="1" applyBorder="1" applyProtection="1">
      <alignment/>
      <protection/>
    </xf>
    <xf numFmtId="176" fontId="15" fillId="33" borderId="16" xfId="61" applyFont="1" applyFill="1" applyBorder="1">
      <alignment/>
      <protection/>
    </xf>
    <xf numFmtId="176" fontId="15" fillId="33" borderId="17" xfId="61" applyFont="1" applyFill="1" applyBorder="1">
      <alignment/>
      <protection/>
    </xf>
    <xf numFmtId="176" fontId="15" fillId="33" borderId="18" xfId="61" applyFont="1" applyFill="1" applyBorder="1">
      <alignment/>
      <protection/>
    </xf>
    <xf numFmtId="176" fontId="17" fillId="34" borderId="10" xfId="62" applyFont="1" applyFill="1" applyBorder="1" applyProtection="1">
      <alignment/>
      <protection/>
    </xf>
    <xf numFmtId="176" fontId="17" fillId="34" borderId="11" xfId="62" applyFont="1" applyFill="1" applyBorder="1" applyProtection="1">
      <alignment/>
      <protection/>
    </xf>
    <xf numFmtId="176" fontId="17" fillId="34" borderId="12" xfId="62" applyFont="1" applyFill="1" applyBorder="1" applyProtection="1">
      <alignment/>
      <protection/>
    </xf>
    <xf numFmtId="176" fontId="15" fillId="33" borderId="33" xfId="62" applyFont="1" applyFill="1" applyBorder="1">
      <alignment/>
      <protection/>
    </xf>
    <xf numFmtId="176" fontId="15" fillId="33" borderId="34" xfId="62" applyFont="1" applyFill="1" applyBorder="1">
      <alignment/>
      <protection/>
    </xf>
    <xf numFmtId="176" fontId="15" fillId="33" borderId="35" xfId="62" applyFont="1" applyFill="1" applyBorder="1">
      <alignment/>
      <protection/>
    </xf>
    <xf numFmtId="176" fontId="11" fillId="0" borderId="22" xfId="62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4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2" fillId="37" borderId="10" xfId="61" applyFont="1" applyFill="1" applyBorder="1" applyProtection="1">
      <alignment/>
      <protection/>
    </xf>
    <xf numFmtId="176" fontId="22" fillId="37" borderId="11" xfId="61" applyFont="1" applyFill="1" applyBorder="1" applyProtection="1">
      <alignment/>
      <protection/>
    </xf>
    <xf numFmtId="176" fontId="22" fillId="37" borderId="12" xfId="61" applyFont="1" applyFill="1" applyBorder="1" applyProtection="1">
      <alignment/>
      <protection/>
    </xf>
    <xf numFmtId="176" fontId="7" fillId="34" borderId="10" xfId="61" applyFont="1" applyFill="1" applyBorder="1" applyAlignment="1" applyProtection="1">
      <alignment horizontal="distributed"/>
      <protection/>
    </xf>
    <xf numFmtId="176" fontId="14" fillId="37" borderId="10" xfId="61" applyFont="1" applyFill="1" applyBorder="1" applyAlignment="1" applyProtection="1">
      <alignment horizontal="distributed"/>
      <protection/>
    </xf>
    <xf numFmtId="176" fontId="0" fillId="0" borderId="19" xfId="61" applyBorder="1" applyAlignment="1" applyProtection="1">
      <alignment horizontal="distributed"/>
      <protection/>
    </xf>
    <xf numFmtId="176" fontId="0" fillId="0" borderId="22" xfId="61" applyBorder="1" applyAlignment="1" applyProtection="1">
      <alignment horizontal="distributed"/>
      <protection/>
    </xf>
    <xf numFmtId="176" fontId="0" fillId="0" borderId="25" xfId="61" applyBorder="1" applyAlignment="1" applyProtection="1">
      <alignment horizontal="distributed"/>
      <protection/>
    </xf>
    <xf numFmtId="176" fontId="0" fillId="0" borderId="13" xfId="61" applyBorder="1" applyAlignment="1" applyProtection="1">
      <alignment horizontal="distributed"/>
      <protection/>
    </xf>
    <xf numFmtId="176" fontId="0" fillId="0" borderId="28" xfId="61" applyBorder="1" applyAlignment="1" applyProtection="1">
      <alignment horizontal="distributed"/>
      <protection/>
    </xf>
    <xf numFmtId="176" fontId="14" fillId="33" borderId="16" xfId="61" applyFont="1" applyFill="1" applyBorder="1" applyAlignment="1">
      <alignment horizontal="distributed"/>
      <protection/>
    </xf>
    <xf numFmtId="176" fontId="22" fillId="33" borderId="10" xfId="62" applyFont="1" applyFill="1" applyBorder="1" applyProtection="1">
      <alignment/>
      <protection/>
    </xf>
    <xf numFmtId="176" fontId="22" fillId="33" borderId="11" xfId="62" applyFont="1" applyFill="1" applyBorder="1" applyProtection="1">
      <alignment/>
      <protection/>
    </xf>
    <xf numFmtId="176" fontId="22" fillId="33" borderId="12" xfId="62" applyFont="1" applyFill="1" applyBorder="1" applyProtection="1">
      <alignment/>
      <protection/>
    </xf>
    <xf numFmtId="176" fontId="7" fillId="34" borderId="10" xfId="62" applyFont="1" applyFill="1" applyBorder="1" applyAlignment="1" applyProtection="1">
      <alignment horizontal="distributed"/>
      <protection/>
    </xf>
    <xf numFmtId="176" fontId="14" fillId="33" borderId="10" xfId="62" applyFont="1" applyFill="1" applyBorder="1" applyAlignment="1" applyProtection="1">
      <alignment horizontal="distributed"/>
      <protection/>
    </xf>
    <xf numFmtId="176" fontId="0" fillId="0" borderId="19" xfId="62" applyBorder="1" applyAlignment="1" applyProtection="1">
      <alignment horizontal="distributed"/>
      <protection/>
    </xf>
    <xf numFmtId="176" fontId="0" fillId="0" borderId="22" xfId="62" applyBorder="1" applyAlignment="1" applyProtection="1">
      <alignment horizontal="distributed"/>
      <protection/>
    </xf>
    <xf numFmtId="176" fontId="0" fillId="0" borderId="25" xfId="62" applyBorder="1" applyAlignment="1" applyProtection="1">
      <alignment horizontal="distributed"/>
      <protection/>
    </xf>
    <xf numFmtId="176" fontId="0" fillId="0" borderId="13" xfId="62" applyBorder="1" applyAlignment="1" applyProtection="1">
      <alignment horizontal="distributed"/>
      <protection/>
    </xf>
    <xf numFmtId="176" fontId="14" fillId="33" borderId="33" xfId="62" applyFont="1" applyFill="1" applyBorder="1" applyAlignment="1">
      <alignment horizontal="distributed"/>
      <protection/>
    </xf>
    <xf numFmtId="176" fontId="11" fillId="0" borderId="26" xfId="62" applyFont="1" applyBorder="1">
      <alignment/>
      <protection/>
    </xf>
    <xf numFmtId="176" fontId="0" fillId="0" borderId="0" xfId="61" applyFont="1" applyProtection="1">
      <alignment/>
      <protection/>
    </xf>
    <xf numFmtId="176" fontId="0" fillId="0" borderId="0" xfId="62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/>
    </xf>
    <xf numFmtId="20" fontId="11" fillId="0" borderId="27" xfId="0" applyNumberFormat="1" applyFont="1" applyFill="1" applyBorder="1" applyAlignment="1">
      <alignment horizontal="center"/>
    </xf>
    <xf numFmtId="179" fontId="11" fillId="0" borderId="3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6" fontId="25" fillId="0" borderId="0" xfId="60" applyNumberFormat="1" applyFont="1" applyFill="1" applyAlignment="1" applyProtection="1">
      <alignment shrinkToFit="1"/>
      <protection/>
    </xf>
    <xf numFmtId="0" fontId="25" fillId="0" borderId="0" xfId="60" applyFont="1" applyFill="1" applyAlignment="1" applyProtection="1">
      <alignment shrinkToFit="1"/>
      <protection/>
    </xf>
    <xf numFmtId="176" fontId="25" fillId="0" borderId="38" xfId="60" applyNumberFormat="1" applyFont="1" applyFill="1" applyBorder="1" applyAlignment="1" applyProtection="1">
      <alignment shrinkToFit="1"/>
      <protection/>
    </xf>
    <xf numFmtId="176" fontId="24" fillId="0" borderId="38" xfId="60" applyNumberFormat="1" applyFont="1" applyFill="1" applyBorder="1" applyAlignment="1" applyProtection="1">
      <alignment shrinkToFit="1"/>
      <protection/>
    </xf>
    <xf numFmtId="176" fontId="24" fillId="0" borderId="0" xfId="60" applyNumberFormat="1" applyFont="1" applyFill="1" applyAlignment="1" applyProtection="1">
      <alignment shrinkToFit="1"/>
      <protection/>
    </xf>
    <xf numFmtId="20" fontId="24" fillId="0" borderId="0" xfId="60" applyNumberFormat="1" applyFont="1" applyFill="1" applyAlignment="1" applyProtection="1">
      <alignment horizontal="center" shrinkToFit="1"/>
      <protection/>
    </xf>
    <xf numFmtId="20" fontId="24" fillId="0" borderId="38" xfId="60" applyNumberFormat="1" applyFont="1" applyFill="1" applyBorder="1" applyAlignment="1" applyProtection="1">
      <alignment horizontal="center" shrinkToFit="1"/>
      <protection/>
    </xf>
    <xf numFmtId="179" fontId="24" fillId="0" borderId="0" xfId="60" applyNumberFormat="1" applyFont="1" applyFill="1" applyAlignment="1" applyProtection="1">
      <alignment horizontal="center" shrinkToFit="1"/>
      <protection/>
    </xf>
    <xf numFmtId="179" fontId="24" fillId="0" borderId="38" xfId="60" applyNumberFormat="1" applyFont="1" applyFill="1" applyBorder="1" applyAlignment="1" applyProtection="1">
      <alignment horizontal="center" shrinkToFit="1"/>
      <protection/>
    </xf>
    <xf numFmtId="20" fontId="24" fillId="0" borderId="30" xfId="60" applyNumberFormat="1" applyFont="1" applyFill="1" applyBorder="1" applyAlignment="1">
      <alignment horizontal="center" shrinkToFit="1"/>
    </xf>
    <xf numFmtId="179" fontId="24" fillId="0" borderId="30" xfId="60" applyNumberFormat="1" applyFont="1" applyFill="1" applyBorder="1" applyAlignment="1">
      <alignment horizontal="center" shrinkToFit="1"/>
    </xf>
    <xf numFmtId="178" fontId="24" fillId="0" borderId="0" xfId="60" applyNumberFormat="1" applyFont="1" applyFill="1" applyAlignment="1" applyProtection="1">
      <alignment shrinkToFit="1"/>
      <protection/>
    </xf>
    <xf numFmtId="20" fontId="24" fillId="0" borderId="0" xfId="60" applyNumberFormat="1" applyFont="1" applyFill="1" applyAlignment="1" applyProtection="1">
      <alignment shrinkToFit="1"/>
      <protection/>
    </xf>
    <xf numFmtId="178" fontId="24" fillId="0" borderId="39" xfId="60" applyNumberFormat="1" applyFont="1" applyFill="1" applyBorder="1" applyAlignment="1" applyProtection="1">
      <alignment shrinkToFit="1"/>
      <protection/>
    </xf>
    <xf numFmtId="20" fontId="24" fillId="0" borderId="39" xfId="60" applyNumberFormat="1" applyFont="1" applyFill="1" applyBorder="1" applyAlignment="1" applyProtection="1">
      <alignment shrinkToFit="1"/>
      <protection/>
    </xf>
    <xf numFmtId="20" fontId="24" fillId="0" borderId="30" xfId="60" applyNumberFormat="1" applyFont="1" applyFill="1" applyBorder="1" applyAlignment="1">
      <alignment shrinkToFit="1"/>
    </xf>
    <xf numFmtId="20" fontId="24" fillId="0" borderId="27" xfId="60" applyNumberFormat="1" applyFont="1" applyFill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2016</v>
      </c>
      <c r="AA1" s="1" t="s">
        <v>1</v>
      </c>
      <c r="AB1" s="221">
        <v>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4.9</v>
      </c>
      <c r="C3" s="263">
        <v>5.7</v>
      </c>
      <c r="D3" s="263">
        <v>5.5</v>
      </c>
      <c r="E3" s="263">
        <v>4.5</v>
      </c>
      <c r="F3" s="263">
        <v>4</v>
      </c>
      <c r="G3" s="263">
        <v>3.3</v>
      </c>
      <c r="H3" s="263">
        <v>4.8</v>
      </c>
      <c r="I3" s="263">
        <v>6</v>
      </c>
      <c r="J3" s="263">
        <v>7.9</v>
      </c>
      <c r="K3" s="263">
        <v>8.6</v>
      </c>
      <c r="L3" s="263">
        <v>8.8</v>
      </c>
      <c r="M3" s="263">
        <v>10.4</v>
      </c>
      <c r="N3" s="263">
        <v>10.8</v>
      </c>
      <c r="O3" s="263">
        <v>11.3</v>
      </c>
      <c r="P3" s="263">
        <v>10.6</v>
      </c>
      <c r="Q3" s="263">
        <v>9.8</v>
      </c>
      <c r="R3" s="263">
        <v>6</v>
      </c>
      <c r="S3" s="263">
        <v>5.4</v>
      </c>
      <c r="T3" s="263">
        <v>4.5</v>
      </c>
      <c r="U3" s="263">
        <v>3.6</v>
      </c>
      <c r="V3" s="263">
        <v>2.7</v>
      </c>
      <c r="W3" s="263">
        <v>2.8</v>
      </c>
      <c r="X3" s="263">
        <v>3.5</v>
      </c>
      <c r="Y3" s="263">
        <v>3.8</v>
      </c>
      <c r="Z3" s="209">
        <f>AVERAGE(B3:Y3)</f>
        <v>6.216666666666666</v>
      </c>
      <c r="AA3" s="267">
        <v>11.7</v>
      </c>
      <c r="AB3" s="268" t="s">
        <v>69</v>
      </c>
      <c r="AC3" s="2">
        <v>1</v>
      </c>
      <c r="AD3" s="267">
        <v>2.5</v>
      </c>
      <c r="AE3" s="270" t="s">
        <v>106</v>
      </c>
      <c r="AF3" s="1"/>
    </row>
    <row r="4" spans="1:32" ht="11.25" customHeight="1">
      <c r="A4" s="210">
        <v>2</v>
      </c>
      <c r="B4" s="263">
        <v>4.2</v>
      </c>
      <c r="C4" s="263">
        <v>4.3</v>
      </c>
      <c r="D4" s="263">
        <v>4.2</v>
      </c>
      <c r="E4" s="263">
        <v>4.1</v>
      </c>
      <c r="F4" s="263">
        <v>4.3</v>
      </c>
      <c r="G4" s="263">
        <v>4.9</v>
      </c>
      <c r="H4" s="263">
        <v>4.6</v>
      </c>
      <c r="I4" s="263">
        <v>5.4</v>
      </c>
      <c r="J4" s="263">
        <v>7.7</v>
      </c>
      <c r="K4" s="263">
        <v>9.2</v>
      </c>
      <c r="L4" s="263">
        <v>10</v>
      </c>
      <c r="M4" s="263">
        <v>11</v>
      </c>
      <c r="N4" s="263">
        <v>10.5</v>
      </c>
      <c r="O4" s="263">
        <v>12.1</v>
      </c>
      <c r="P4" s="263">
        <v>12.2</v>
      </c>
      <c r="Q4" s="263">
        <v>11.4</v>
      </c>
      <c r="R4" s="263">
        <v>7.7</v>
      </c>
      <c r="S4" s="264">
        <v>6.3</v>
      </c>
      <c r="T4" s="263">
        <v>5.5</v>
      </c>
      <c r="U4" s="263">
        <v>5.2</v>
      </c>
      <c r="V4" s="263">
        <v>5.8</v>
      </c>
      <c r="W4" s="263">
        <v>8.6</v>
      </c>
      <c r="X4" s="263">
        <v>10</v>
      </c>
      <c r="Y4" s="263">
        <v>9.9</v>
      </c>
      <c r="Z4" s="209">
        <f aca="true" t="shared" si="0" ref="Z4:Z19">AVERAGE(B4:Y4)</f>
        <v>7.462500000000001</v>
      </c>
      <c r="AA4" s="267">
        <v>12.3</v>
      </c>
      <c r="AB4" s="268" t="s">
        <v>77</v>
      </c>
      <c r="AC4" s="2">
        <v>2</v>
      </c>
      <c r="AD4" s="267">
        <v>3.8</v>
      </c>
      <c r="AE4" s="270" t="s">
        <v>73</v>
      </c>
      <c r="AF4" s="1"/>
    </row>
    <row r="5" spans="1:32" ht="11.25" customHeight="1">
      <c r="A5" s="210">
        <v>3</v>
      </c>
      <c r="B5" s="263">
        <v>7.9</v>
      </c>
      <c r="C5" s="263">
        <v>6.3</v>
      </c>
      <c r="D5" s="263">
        <v>6.5</v>
      </c>
      <c r="E5" s="263">
        <v>7.3</v>
      </c>
      <c r="F5" s="263">
        <v>10.1</v>
      </c>
      <c r="G5" s="263">
        <v>10.1</v>
      </c>
      <c r="H5" s="263">
        <v>10.9</v>
      </c>
      <c r="I5" s="263">
        <v>12.6</v>
      </c>
      <c r="J5" s="263">
        <v>14.9</v>
      </c>
      <c r="K5" s="263">
        <v>15</v>
      </c>
      <c r="L5" s="263">
        <v>14.2</v>
      </c>
      <c r="M5" s="263">
        <v>14.6</v>
      </c>
      <c r="N5" s="263">
        <v>14.5</v>
      </c>
      <c r="O5" s="263">
        <v>14.6</v>
      </c>
      <c r="P5" s="263">
        <v>14.3</v>
      </c>
      <c r="Q5" s="263">
        <v>12.3</v>
      </c>
      <c r="R5" s="263">
        <v>10</v>
      </c>
      <c r="S5" s="263">
        <v>9.3</v>
      </c>
      <c r="T5" s="263">
        <v>8.2</v>
      </c>
      <c r="U5" s="263">
        <v>8.1</v>
      </c>
      <c r="V5" s="263">
        <v>8</v>
      </c>
      <c r="W5" s="263">
        <v>8.4</v>
      </c>
      <c r="X5" s="263">
        <v>8.5</v>
      </c>
      <c r="Y5" s="263">
        <v>7.4</v>
      </c>
      <c r="Z5" s="209">
        <f t="shared" si="0"/>
        <v>10.583333333333334</v>
      </c>
      <c r="AA5" s="267">
        <v>15.7</v>
      </c>
      <c r="AB5" s="268" t="s">
        <v>95</v>
      </c>
      <c r="AC5" s="2">
        <v>3</v>
      </c>
      <c r="AD5" s="267">
        <v>6.3</v>
      </c>
      <c r="AE5" s="270" t="s">
        <v>107</v>
      </c>
      <c r="AF5" s="1"/>
    </row>
    <row r="6" spans="1:32" ht="11.25" customHeight="1">
      <c r="A6" s="210">
        <v>4</v>
      </c>
      <c r="B6" s="263">
        <v>7.8</v>
      </c>
      <c r="C6" s="263">
        <v>6.7</v>
      </c>
      <c r="D6" s="263">
        <v>7.1</v>
      </c>
      <c r="E6" s="263">
        <v>6.7</v>
      </c>
      <c r="F6" s="263">
        <v>6.9</v>
      </c>
      <c r="G6" s="263">
        <v>5.6</v>
      </c>
      <c r="H6" s="263">
        <v>6.3</v>
      </c>
      <c r="I6" s="263">
        <v>8.5</v>
      </c>
      <c r="J6" s="263">
        <v>12.4</v>
      </c>
      <c r="K6" s="263">
        <v>13</v>
      </c>
      <c r="L6" s="263">
        <v>13.1</v>
      </c>
      <c r="M6" s="263">
        <v>13.6</v>
      </c>
      <c r="N6" s="263">
        <v>13.6</v>
      </c>
      <c r="O6" s="263">
        <v>13.2</v>
      </c>
      <c r="P6" s="263">
        <v>13.2</v>
      </c>
      <c r="Q6" s="263">
        <v>12.6</v>
      </c>
      <c r="R6" s="263">
        <v>10.4</v>
      </c>
      <c r="S6" s="263">
        <v>9.1</v>
      </c>
      <c r="T6" s="263">
        <v>8.4</v>
      </c>
      <c r="U6" s="263">
        <v>8.2</v>
      </c>
      <c r="V6" s="263">
        <v>7.8</v>
      </c>
      <c r="W6" s="263">
        <v>8.1</v>
      </c>
      <c r="X6" s="263">
        <v>6.9</v>
      </c>
      <c r="Y6" s="263">
        <v>6.8</v>
      </c>
      <c r="Z6" s="209">
        <f t="shared" si="0"/>
        <v>9.416666666666666</v>
      </c>
      <c r="AA6" s="267">
        <v>13.7</v>
      </c>
      <c r="AB6" s="268" t="s">
        <v>58</v>
      </c>
      <c r="AC6" s="2">
        <v>4</v>
      </c>
      <c r="AD6" s="267">
        <v>5.5</v>
      </c>
      <c r="AE6" s="270" t="s">
        <v>108</v>
      </c>
      <c r="AF6" s="1"/>
    </row>
    <row r="7" spans="1:32" ht="11.25" customHeight="1">
      <c r="A7" s="210">
        <v>5</v>
      </c>
      <c r="B7" s="263">
        <v>8.8</v>
      </c>
      <c r="C7" s="263">
        <v>6</v>
      </c>
      <c r="D7" s="263">
        <v>5.4</v>
      </c>
      <c r="E7" s="263">
        <v>5.4</v>
      </c>
      <c r="F7" s="263">
        <v>4.4</v>
      </c>
      <c r="G7" s="263">
        <v>4.2</v>
      </c>
      <c r="H7" s="263">
        <v>5.2</v>
      </c>
      <c r="I7" s="263">
        <v>5.8</v>
      </c>
      <c r="J7" s="263">
        <v>10.9</v>
      </c>
      <c r="K7" s="263">
        <v>11.5</v>
      </c>
      <c r="L7" s="263">
        <v>11.4</v>
      </c>
      <c r="M7" s="263">
        <v>11.8</v>
      </c>
      <c r="N7" s="263">
        <v>11.9</v>
      </c>
      <c r="O7" s="263">
        <v>12.1</v>
      </c>
      <c r="P7" s="263">
        <v>11.9</v>
      </c>
      <c r="Q7" s="263">
        <v>11.2</v>
      </c>
      <c r="R7" s="263">
        <v>9.4</v>
      </c>
      <c r="S7" s="263">
        <v>8.7</v>
      </c>
      <c r="T7" s="263">
        <v>8.1</v>
      </c>
      <c r="U7" s="263">
        <v>7.8</v>
      </c>
      <c r="V7" s="263">
        <v>7.6</v>
      </c>
      <c r="W7" s="263">
        <v>6.6</v>
      </c>
      <c r="X7" s="263">
        <v>7</v>
      </c>
      <c r="Y7" s="263">
        <v>6.9</v>
      </c>
      <c r="Z7" s="209">
        <f t="shared" si="0"/>
        <v>8.333333333333334</v>
      </c>
      <c r="AA7" s="267">
        <v>12.3</v>
      </c>
      <c r="AB7" s="268" t="s">
        <v>96</v>
      </c>
      <c r="AC7" s="2">
        <v>5</v>
      </c>
      <c r="AD7" s="267">
        <v>4.2</v>
      </c>
      <c r="AE7" s="270" t="s">
        <v>109</v>
      </c>
      <c r="AF7" s="1"/>
    </row>
    <row r="8" spans="1:32" ht="11.25" customHeight="1">
      <c r="A8" s="210">
        <v>6</v>
      </c>
      <c r="B8" s="263">
        <v>6.6</v>
      </c>
      <c r="C8" s="263">
        <v>4.9</v>
      </c>
      <c r="D8" s="263">
        <v>4.5</v>
      </c>
      <c r="E8" s="263">
        <v>4.1</v>
      </c>
      <c r="F8" s="263">
        <v>3.9</v>
      </c>
      <c r="G8" s="263">
        <v>4.2</v>
      </c>
      <c r="H8" s="263">
        <v>4.5</v>
      </c>
      <c r="I8" s="263">
        <v>4.9</v>
      </c>
      <c r="J8" s="263">
        <v>6.8</v>
      </c>
      <c r="K8" s="263">
        <v>7.3</v>
      </c>
      <c r="L8" s="263">
        <v>7.4</v>
      </c>
      <c r="M8" s="263">
        <v>7.8</v>
      </c>
      <c r="N8" s="263">
        <v>8</v>
      </c>
      <c r="O8" s="263">
        <v>8.1</v>
      </c>
      <c r="P8" s="263">
        <v>8</v>
      </c>
      <c r="Q8" s="263">
        <v>8</v>
      </c>
      <c r="R8" s="263">
        <v>7.5</v>
      </c>
      <c r="S8" s="263">
        <v>6.6</v>
      </c>
      <c r="T8" s="263">
        <v>6.5</v>
      </c>
      <c r="U8" s="263">
        <v>6.3</v>
      </c>
      <c r="V8" s="263">
        <v>6.4</v>
      </c>
      <c r="W8" s="263">
        <v>7</v>
      </c>
      <c r="X8" s="263">
        <v>6.4</v>
      </c>
      <c r="Y8" s="263">
        <v>5.8</v>
      </c>
      <c r="Z8" s="209">
        <f t="shared" si="0"/>
        <v>6.3125</v>
      </c>
      <c r="AA8" s="267">
        <v>8.4</v>
      </c>
      <c r="AB8" s="268" t="s">
        <v>97</v>
      </c>
      <c r="AC8" s="2">
        <v>6</v>
      </c>
      <c r="AD8" s="267">
        <v>3.8</v>
      </c>
      <c r="AE8" s="270" t="s">
        <v>82</v>
      </c>
      <c r="AF8" s="1"/>
    </row>
    <row r="9" spans="1:32" ht="11.25" customHeight="1">
      <c r="A9" s="210">
        <v>7</v>
      </c>
      <c r="B9" s="263">
        <v>5.9</v>
      </c>
      <c r="C9" s="263">
        <v>5.1</v>
      </c>
      <c r="D9" s="263">
        <v>5.4</v>
      </c>
      <c r="E9" s="263">
        <v>4.8</v>
      </c>
      <c r="F9" s="263">
        <v>4.4</v>
      </c>
      <c r="G9" s="263">
        <v>4.1</v>
      </c>
      <c r="H9" s="263">
        <v>3.7</v>
      </c>
      <c r="I9" s="263">
        <v>5.9</v>
      </c>
      <c r="J9" s="263">
        <v>9.7</v>
      </c>
      <c r="K9" s="263">
        <v>10.5</v>
      </c>
      <c r="L9" s="263">
        <v>10.9</v>
      </c>
      <c r="M9" s="263">
        <v>11.5</v>
      </c>
      <c r="N9" s="263">
        <v>10.8</v>
      </c>
      <c r="O9" s="263">
        <v>10.4</v>
      </c>
      <c r="P9" s="263">
        <v>10.1</v>
      </c>
      <c r="Q9" s="263">
        <v>8.7</v>
      </c>
      <c r="R9" s="263">
        <v>7.2</v>
      </c>
      <c r="S9" s="263">
        <v>6</v>
      </c>
      <c r="T9" s="263">
        <v>5.5</v>
      </c>
      <c r="U9" s="263">
        <v>5</v>
      </c>
      <c r="V9" s="263">
        <v>4.8</v>
      </c>
      <c r="W9" s="263">
        <v>4.4</v>
      </c>
      <c r="X9" s="263">
        <v>4.4</v>
      </c>
      <c r="Y9" s="263">
        <v>4.4</v>
      </c>
      <c r="Z9" s="209">
        <f t="shared" si="0"/>
        <v>6.816666666666667</v>
      </c>
      <c r="AA9" s="267">
        <v>11.6</v>
      </c>
      <c r="AB9" s="268" t="s">
        <v>90</v>
      </c>
      <c r="AC9" s="2">
        <v>7</v>
      </c>
      <c r="AD9" s="267">
        <v>3.5</v>
      </c>
      <c r="AE9" s="270" t="s">
        <v>110</v>
      </c>
      <c r="AF9" s="1"/>
    </row>
    <row r="10" spans="1:32" ht="11.25" customHeight="1">
      <c r="A10" s="210">
        <v>8</v>
      </c>
      <c r="B10" s="263">
        <v>2.5</v>
      </c>
      <c r="C10" s="263">
        <v>3.6</v>
      </c>
      <c r="D10" s="263">
        <v>3.5</v>
      </c>
      <c r="E10" s="263">
        <v>3.3</v>
      </c>
      <c r="F10" s="263">
        <v>3.7</v>
      </c>
      <c r="G10" s="263">
        <v>3.4</v>
      </c>
      <c r="H10" s="263">
        <v>3.1</v>
      </c>
      <c r="I10" s="263">
        <v>3.9</v>
      </c>
      <c r="J10" s="263">
        <v>6.1</v>
      </c>
      <c r="K10" s="263">
        <v>6.6</v>
      </c>
      <c r="L10" s="263">
        <v>6.6</v>
      </c>
      <c r="M10" s="263">
        <v>7.4</v>
      </c>
      <c r="N10" s="263">
        <v>7.8</v>
      </c>
      <c r="O10" s="263">
        <v>9</v>
      </c>
      <c r="P10" s="263">
        <v>8.4</v>
      </c>
      <c r="Q10" s="263">
        <v>8.1</v>
      </c>
      <c r="R10" s="263">
        <v>5.9</v>
      </c>
      <c r="S10" s="263">
        <v>5.2</v>
      </c>
      <c r="T10" s="263">
        <v>4.3</v>
      </c>
      <c r="U10" s="263">
        <v>4.2</v>
      </c>
      <c r="V10" s="263">
        <v>3.8</v>
      </c>
      <c r="W10" s="263">
        <v>4.7</v>
      </c>
      <c r="X10" s="263">
        <v>3.7</v>
      </c>
      <c r="Y10" s="263">
        <v>3.9</v>
      </c>
      <c r="Z10" s="209">
        <f t="shared" si="0"/>
        <v>5.112500000000001</v>
      </c>
      <c r="AA10" s="267">
        <v>9</v>
      </c>
      <c r="AB10" s="268" t="s">
        <v>91</v>
      </c>
      <c r="AC10" s="2">
        <v>8</v>
      </c>
      <c r="AD10" s="267">
        <v>2.5</v>
      </c>
      <c r="AE10" s="270" t="s">
        <v>64</v>
      </c>
      <c r="AF10" s="1"/>
    </row>
    <row r="11" spans="1:32" ht="11.25" customHeight="1">
      <c r="A11" s="210">
        <v>9</v>
      </c>
      <c r="B11" s="263">
        <v>3.7</v>
      </c>
      <c r="C11" s="263">
        <v>3.6</v>
      </c>
      <c r="D11" s="263">
        <v>2.9</v>
      </c>
      <c r="E11" s="263">
        <v>3.3</v>
      </c>
      <c r="F11" s="263">
        <v>2.6</v>
      </c>
      <c r="G11" s="263">
        <v>4.4</v>
      </c>
      <c r="H11" s="263">
        <v>3.4</v>
      </c>
      <c r="I11" s="263">
        <v>5</v>
      </c>
      <c r="J11" s="263">
        <v>7</v>
      </c>
      <c r="K11" s="263">
        <v>8.4</v>
      </c>
      <c r="L11" s="263">
        <v>8.9</v>
      </c>
      <c r="M11" s="263">
        <v>8.7</v>
      </c>
      <c r="N11" s="263">
        <v>9.4</v>
      </c>
      <c r="O11" s="263">
        <v>9.5</v>
      </c>
      <c r="P11" s="263">
        <v>9.5</v>
      </c>
      <c r="Q11" s="263">
        <v>8.7</v>
      </c>
      <c r="R11" s="263">
        <v>7.1</v>
      </c>
      <c r="S11" s="263">
        <v>5.4</v>
      </c>
      <c r="T11" s="263">
        <v>5.8</v>
      </c>
      <c r="U11" s="263">
        <v>6.1</v>
      </c>
      <c r="V11" s="263">
        <v>4.2</v>
      </c>
      <c r="W11" s="263">
        <v>4.2</v>
      </c>
      <c r="X11" s="263">
        <v>5.3</v>
      </c>
      <c r="Y11" s="263">
        <v>5.9</v>
      </c>
      <c r="Z11" s="209">
        <f t="shared" si="0"/>
        <v>5.958333333333333</v>
      </c>
      <c r="AA11" s="267">
        <v>9.8</v>
      </c>
      <c r="AB11" s="268" t="s">
        <v>68</v>
      </c>
      <c r="AC11" s="2">
        <v>9</v>
      </c>
      <c r="AD11" s="267">
        <v>2.4</v>
      </c>
      <c r="AE11" s="270" t="s">
        <v>81</v>
      </c>
      <c r="AF11" s="1"/>
    </row>
    <row r="12" spans="1:32" ht="11.25" customHeight="1">
      <c r="A12" s="218">
        <v>10</v>
      </c>
      <c r="B12" s="265">
        <v>6</v>
      </c>
      <c r="C12" s="265">
        <v>5.6</v>
      </c>
      <c r="D12" s="265">
        <v>5</v>
      </c>
      <c r="E12" s="265">
        <v>5.1</v>
      </c>
      <c r="F12" s="265">
        <v>4.4</v>
      </c>
      <c r="G12" s="265">
        <v>4</v>
      </c>
      <c r="H12" s="265">
        <v>4.1</v>
      </c>
      <c r="I12" s="265">
        <v>6.5</v>
      </c>
      <c r="J12" s="265">
        <v>10.3</v>
      </c>
      <c r="K12" s="265">
        <v>11.6</v>
      </c>
      <c r="L12" s="265">
        <v>12</v>
      </c>
      <c r="M12" s="265">
        <v>12.8</v>
      </c>
      <c r="N12" s="265">
        <v>13.5</v>
      </c>
      <c r="O12" s="265">
        <v>13</v>
      </c>
      <c r="P12" s="265">
        <v>12.9</v>
      </c>
      <c r="Q12" s="265">
        <v>12.3</v>
      </c>
      <c r="R12" s="265">
        <v>8.8</v>
      </c>
      <c r="S12" s="265">
        <v>7.2</v>
      </c>
      <c r="T12" s="265">
        <v>8.7</v>
      </c>
      <c r="U12" s="265">
        <v>7.6</v>
      </c>
      <c r="V12" s="265">
        <v>6.3</v>
      </c>
      <c r="W12" s="265">
        <v>6.1</v>
      </c>
      <c r="X12" s="265">
        <v>7.2</v>
      </c>
      <c r="Y12" s="265">
        <v>5.8</v>
      </c>
      <c r="Z12" s="219">
        <f t="shared" si="0"/>
        <v>8.2</v>
      </c>
      <c r="AA12" s="266">
        <v>13.6</v>
      </c>
      <c r="AB12" s="269" t="s">
        <v>68</v>
      </c>
      <c r="AC12" s="206">
        <v>10</v>
      </c>
      <c r="AD12" s="266">
        <v>3.7</v>
      </c>
      <c r="AE12" s="271" t="s">
        <v>94</v>
      </c>
      <c r="AF12" s="1"/>
    </row>
    <row r="13" spans="1:32" ht="11.25" customHeight="1">
      <c r="A13" s="210">
        <v>11</v>
      </c>
      <c r="B13" s="263">
        <v>4.1</v>
      </c>
      <c r="C13" s="263">
        <v>3.4</v>
      </c>
      <c r="D13" s="263">
        <v>2.9</v>
      </c>
      <c r="E13" s="263">
        <v>2.9</v>
      </c>
      <c r="F13" s="263">
        <v>2.1</v>
      </c>
      <c r="G13" s="263">
        <v>3.7</v>
      </c>
      <c r="H13" s="263">
        <v>2.3</v>
      </c>
      <c r="I13" s="263">
        <v>3</v>
      </c>
      <c r="J13" s="263">
        <v>5.1</v>
      </c>
      <c r="K13" s="263">
        <v>6.9</v>
      </c>
      <c r="L13" s="263">
        <v>7.2</v>
      </c>
      <c r="M13" s="263">
        <v>7.7</v>
      </c>
      <c r="N13" s="263">
        <v>7.9</v>
      </c>
      <c r="O13" s="263">
        <v>7.6</v>
      </c>
      <c r="P13" s="263">
        <v>7.1</v>
      </c>
      <c r="Q13" s="263">
        <v>7.2</v>
      </c>
      <c r="R13" s="263">
        <v>6.5</v>
      </c>
      <c r="S13" s="263">
        <v>4.8</v>
      </c>
      <c r="T13" s="263">
        <v>4.3</v>
      </c>
      <c r="U13" s="263">
        <v>3.6</v>
      </c>
      <c r="V13" s="263">
        <v>4</v>
      </c>
      <c r="W13" s="263">
        <v>4</v>
      </c>
      <c r="X13" s="263">
        <v>4.4</v>
      </c>
      <c r="Y13" s="263">
        <v>4.1</v>
      </c>
      <c r="Z13" s="209">
        <f t="shared" si="0"/>
        <v>4.866666666666666</v>
      </c>
      <c r="AA13" s="267">
        <v>8.3</v>
      </c>
      <c r="AB13" s="268" t="s">
        <v>98</v>
      </c>
      <c r="AC13" s="2">
        <v>11</v>
      </c>
      <c r="AD13" s="267">
        <v>1.8</v>
      </c>
      <c r="AE13" s="270" t="s">
        <v>82</v>
      </c>
      <c r="AF13" s="1"/>
    </row>
    <row r="14" spans="1:32" ht="11.25" customHeight="1">
      <c r="A14" s="210">
        <v>12</v>
      </c>
      <c r="B14" s="263">
        <v>4.2</v>
      </c>
      <c r="C14" s="263">
        <v>3.6</v>
      </c>
      <c r="D14" s="263">
        <v>3.9</v>
      </c>
      <c r="E14" s="263">
        <v>3.7</v>
      </c>
      <c r="F14" s="263">
        <v>3.4</v>
      </c>
      <c r="G14" s="263">
        <v>3.3</v>
      </c>
      <c r="H14" s="263">
        <v>3.2</v>
      </c>
      <c r="I14" s="263">
        <v>3.4</v>
      </c>
      <c r="J14" s="263">
        <v>3.7</v>
      </c>
      <c r="K14" s="263">
        <v>4</v>
      </c>
      <c r="L14" s="263">
        <v>3.4</v>
      </c>
      <c r="M14" s="263">
        <v>3.7</v>
      </c>
      <c r="N14" s="263">
        <v>3.8</v>
      </c>
      <c r="O14" s="263">
        <v>4</v>
      </c>
      <c r="P14" s="263">
        <v>4</v>
      </c>
      <c r="Q14" s="263">
        <v>4.2</v>
      </c>
      <c r="R14" s="263">
        <v>3.8</v>
      </c>
      <c r="S14" s="263">
        <v>3.6</v>
      </c>
      <c r="T14" s="263">
        <v>3.3</v>
      </c>
      <c r="U14" s="263">
        <v>1.8</v>
      </c>
      <c r="V14" s="263">
        <v>0.4</v>
      </c>
      <c r="W14" s="263">
        <v>-0.3</v>
      </c>
      <c r="X14" s="263">
        <v>-0.4</v>
      </c>
      <c r="Y14" s="263">
        <v>-0.8</v>
      </c>
      <c r="Z14" s="209">
        <f t="shared" si="0"/>
        <v>2.954166666666666</v>
      </c>
      <c r="AA14" s="267">
        <v>4.3</v>
      </c>
      <c r="AB14" s="268" t="s">
        <v>99</v>
      </c>
      <c r="AC14" s="2">
        <v>12</v>
      </c>
      <c r="AD14" s="267">
        <v>-0.9</v>
      </c>
      <c r="AE14" s="270" t="s">
        <v>111</v>
      </c>
      <c r="AF14" s="1"/>
    </row>
    <row r="15" spans="1:32" ht="11.25" customHeight="1">
      <c r="A15" s="210">
        <v>13</v>
      </c>
      <c r="B15" s="263">
        <v>-0.8</v>
      </c>
      <c r="C15" s="263">
        <v>-0.9</v>
      </c>
      <c r="D15" s="263">
        <v>-1.1</v>
      </c>
      <c r="E15" s="263">
        <v>-0.7</v>
      </c>
      <c r="F15" s="263">
        <v>-0.7</v>
      </c>
      <c r="G15" s="263">
        <v>-1</v>
      </c>
      <c r="H15" s="263">
        <v>-0.7</v>
      </c>
      <c r="I15" s="263">
        <v>2.4</v>
      </c>
      <c r="J15" s="263">
        <v>5.1</v>
      </c>
      <c r="K15" s="263">
        <v>6.3</v>
      </c>
      <c r="L15" s="263">
        <v>7.1</v>
      </c>
      <c r="M15" s="263">
        <v>7.2</v>
      </c>
      <c r="N15" s="263">
        <v>8.1</v>
      </c>
      <c r="O15" s="263">
        <v>7.9</v>
      </c>
      <c r="P15" s="263">
        <v>7.8</v>
      </c>
      <c r="Q15" s="263">
        <v>7.2</v>
      </c>
      <c r="R15" s="263">
        <v>6.1</v>
      </c>
      <c r="S15" s="263">
        <v>4.6</v>
      </c>
      <c r="T15" s="263">
        <v>4.1</v>
      </c>
      <c r="U15" s="263">
        <v>3.9</v>
      </c>
      <c r="V15" s="263">
        <v>4.2</v>
      </c>
      <c r="W15" s="263">
        <v>3.9</v>
      </c>
      <c r="X15" s="263">
        <v>3.5</v>
      </c>
      <c r="Y15" s="263">
        <v>2.3</v>
      </c>
      <c r="Z15" s="209">
        <f t="shared" si="0"/>
        <v>3.5750000000000006</v>
      </c>
      <c r="AA15" s="267">
        <v>8.3</v>
      </c>
      <c r="AB15" s="268" t="s">
        <v>85</v>
      </c>
      <c r="AC15" s="2">
        <v>13</v>
      </c>
      <c r="AD15" s="267">
        <v>-1.5</v>
      </c>
      <c r="AE15" s="270" t="s">
        <v>65</v>
      </c>
      <c r="AF15" s="1"/>
    </row>
    <row r="16" spans="1:32" ht="11.25" customHeight="1">
      <c r="A16" s="210">
        <v>14</v>
      </c>
      <c r="B16" s="263">
        <v>5.3</v>
      </c>
      <c r="C16" s="263">
        <v>5.7</v>
      </c>
      <c r="D16" s="263">
        <v>5</v>
      </c>
      <c r="E16" s="263">
        <v>2.5</v>
      </c>
      <c r="F16" s="263">
        <v>2.2</v>
      </c>
      <c r="G16" s="263">
        <v>2.3</v>
      </c>
      <c r="H16" s="263">
        <v>1</v>
      </c>
      <c r="I16" s="263">
        <v>4.7</v>
      </c>
      <c r="J16" s="263">
        <v>7.4</v>
      </c>
      <c r="K16" s="263">
        <v>8.5</v>
      </c>
      <c r="L16" s="263">
        <v>8.3</v>
      </c>
      <c r="M16" s="263">
        <v>8.9</v>
      </c>
      <c r="N16" s="263">
        <v>9.5</v>
      </c>
      <c r="O16" s="263">
        <v>9.3</v>
      </c>
      <c r="P16" s="263">
        <v>8.4</v>
      </c>
      <c r="Q16" s="263">
        <v>7.7</v>
      </c>
      <c r="R16" s="263">
        <v>7.4</v>
      </c>
      <c r="S16" s="263">
        <v>5.1</v>
      </c>
      <c r="T16" s="263">
        <v>4.8</v>
      </c>
      <c r="U16" s="263">
        <v>4.5</v>
      </c>
      <c r="V16" s="263">
        <v>3.7</v>
      </c>
      <c r="W16" s="263">
        <v>3.7</v>
      </c>
      <c r="X16" s="263">
        <v>3.4</v>
      </c>
      <c r="Y16" s="263">
        <v>3</v>
      </c>
      <c r="Z16" s="209">
        <f t="shared" si="0"/>
        <v>5.5125</v>
      </c>
      <c r="AA16" s="267">
        <v>9.5</v>
      </c>
      <c r="AB16" s="268" t="s">
        <v>100</v>
      </c>
      <c r="AC16" s="2">
        <v>14</v>
      </c>
      <c r="AD16" s="267">
        <v>0.7</v>
      </c>
      <c r="AE16" s="270" t="s">
        <v>112</v>
      </c>
      <c r="AF16" s="1"/>
    </row>
    <row r="17" spans="1:32" ht="11.25" customHeight="1">
      <c r="A17" s="210">
        <v>15</v>
      </c>
      <c r="B17" s="263">
        <v>3.3</v>
      </c>
      <c r="C17" s="263">
        <v>3.2</v>
      </c>
      <c r="D17" s="263">
        <v>2.9</v>
      </c>
      <c r="E17" s="263">
        <v>2.6</v>
      </c>
      <c r="F17" s="263">
        <v>2.7</v>
      </c>
      <c r="G17" s="263">
        <v>2.6</v>
      </c>
      <c r="H17" s="263">
        <v>2.5</v>
      </c>
      <c r="I17" s="263">
        <v>3</v>
      </c>
      <c r="J17" s="263">
        <v>4.6</v>
      </c>
      <c r="K17" s="263">
        <v>4.5</v>
      </c>
      <c r="L17" s="263">
        <v>4.2</v>
      </c>
      <c r="M17" s="263">
        <v>4.5</v>
      </c>
      <c r="N17" s="263">
        <v>4.6</v>
      </c>
      <c r="O17" s="263">
        <v>4.5</v>
      </c>
      <c r="P17" s="263">
        <v>4.3</v>
      </c>
      <c r="Q17" s="263">
        <v>3.6</v>
      </c>
      <c r="R17" s="263">
        <v>2.9</v>
      </c>
      <c r="S17" s="263">
        <v>2.6</v>
      </c>
      <c r="T17" s="263">
        <v>2.3</v>
      </c>
      <c r="U17" s="263">
        <v>1.9</v>
      </c>
      <c r="V17" s="263">
        <v>1.5</v>
      </c>
      <c r="W17" s="263">
        <v>2.2</v>
      </c>
      <c r="X17" s="263">
        <v>2.3</v>
      </c>
      <c r="Y17" s="263">
        <v>1.9</v>
      </c>
      <c r="Z17" s="209">
        <f t="shared" si="0"/>
        <v>3.133333333333334</v>
      </c>
      <c r="AA17" s="267">
        <v>5.3</v>
      </c>
      <c r="AB17" s="268" t="s">
        <v>78</v>
      </c>
      <c r="AC17" s="2">
        <v>15</v>
      </c>
      <c r="AD17" s="267">
        <v>1.5</v>
      </c>
      <c r="AE17" s="270" t="s">
        <v>113</v>
      </c>
      <c r="AF17" s="1"/>
    </row>
    <row r="18" spans="1:32" ht="11.25" customHeight="1">
      <c r="A18" s="210">
        <v>16</v>
      </c>
      <c r="B18" s="263">
        <v>2.4</v>
      </c>
      <c r="C18" s="263">
        <v>2.4</v>
      </c>
      <c r="D18" s="263">
        <v>2.2</v>
      </c>
      <c r="E18" s="263">
        <v>2.6</v>
      </c>
      <c r="F18" s="263">
        <v>1.7</v>
      </c>
      <c r="G18" s="263">
        <v>0.7</v>
      </c>
      <c r="H18" s="263">
        <v>0.7</v>
      </c>
      <c r="I18" s="263">
        <v>3</v>
      </c>
      <c r="J18" s="263">
        <v>6.3</v>
      </c>
      <c r="K18" s="263">
        <v>7.6</v>
      </c>
      <c r="L18" s="263">
        <v>8.9</v>
      </c>
      <c r="M18" s="263">
        <v>9.8</v>
      </c>
      <c r="N18" s="263">
        <v>11.4</v>
      </c>
      <c r="O18" s="263">
        <v>8.4</v>
      </c>
      <c r="P18" s="263">
        <v>7</v>
      </c>
      <c r="Q18" s="263">
        <v>6.8</v>
      </c>
      <c r="R18" s="263">
        <v>6</v>
      </c>
      <c r="S18" s="263">
        <v>4.8</v>
      </c>
      <c r="T18" s="263">
        <v>4.2</v>
      </c>
      <c r="U18" s="263">
        <v>4.4</v>
      </c>
      <c r="V18" s="263">
        <v>3.8</v>
      </c>
      <c r="W18" s="263">
        <v>3.5</v>
      </c>
      <c r="X18" s="263">
        <v>2.9</v>
      </c>
      <c r="Y18" s="263">
        <v>2.8</v>
      </c>
      <c r="Z18" s="209">
        <f t="shared" si="0"/>
        <v>4.7625</v>
      </c>
      <c r="AA18" s="267">
        <v>11.6</v>
      </c>
      <c r="AB18" s="268" t="s">
        <v>58</v>
      </c>
      <c r="AC18" s="2">
        <v>16</v>
      </c>
      <c r="AD18" s="267">
        <v>0.6</v>
      </c>
      <c r="AE18" s="270" t="s">
        <v>114</v>
      </c>
      <c r="AF18" s="1"/>
    </row>
    <row r="19" spans="1:32" ht="11.25" customHeight="1">
      <c r="A19" s="210">
        <v>17</v>
      </c>
      <c r="B19" s="263">
        <v>2.4</v>
      </c>
      <c r="C19" s="263">
        <v>1.5</v>
      </c>
      <c r="D19" s="263">
        <v>1.1</v>
      </c>
      <c r="E19" s="263">
        <v>1.2</v>
      </c>
      <c r="F19" s="263">
        <v>0.1</v>
      </c>
      <c r="G19" s="263">
        <v>-0.3</v>
      </c>
      <c r="H19" s="263">
        <v>-0.3</v>
      </c>
      <c r="I19" s="263">
        <v>1.9</v>
      </c>
      <c r="J19" s="263">
        <v>4.6</v>
      </c>
      <c r="K19" s="263">
        <v>6.3</v>
      </c>
      <c r="L19" s="263">
        <v>6.9</v>
      </c>
      <c r="M19" s="263">
        <v>7.5</v>
      </c>
      <c r="N19" s="263">
        <v>7.1</v>
      </c>
      <c r="O19" s="263">
        <v>6.8</v>
      </c>
      <c r="P19" s="263">
        <v>6.7</v>
      </c>
      <c r="Q19" s="263">
        <v>6.9</v>
      </c>
      <c r="R19" s="263">
        <v>6.6</v>
      </c>
      <c r="S19" s="263">
        <v>6.5</v>
      </c>
      <c r="T19" s="263">
        <v>6.5</v>
      </c>
      <c r="U19" s="263">
        <v>6.2</v>
      </c>
      <c r="V19" s="263">
        <v>6.4</v>
      </c>
      <c r="W19" s="263">
        <v>5.5</v>
      </c>
      <c r="X19" s="263">
        <v>4.5</v>
      </c>
      <c r="Y19" s="263">
        <v>3.7</v>
      </c>
      <c r="Z19" s="209">
        <f t="shared" si="0"/>
        <v>4.429166666666667</v>
      </c>
      <c r="AA19" s="267">
        <v>7.6</v>
      </c>
      <c r="AB19" s="268" t="s">
        <v>101</v>
      </c>
      <c r="AC19" s="2">
        <v>17</v>
      </c>
      <c r="AD19" s="267">
        <v>-0.5</v>
      </c>
      <c r="AE19" s="270" t="s">
        <v>92</v>
      </c>
      <c r="AF19" s="1"/>
    </row>
    <row r="20" spans="1:32" ht="11.25" customHeight="1">
      <c r="A20" s="210">
        <v>18</v>
      </c>
      <c r="B20" s="263">
        <v>4.1</v>
      </c>
      <c r="C20" s="263">
        <v>4.1</v>
      </c>
      <c r="D20" s="263">
        <v>4.2</v>
      </c>
      <c r="E20" s="263">
        <v>4.3</v>
      </c>
      <c r="F20" s="263">
        <v>4.1</v>
      </c>
      <c r="G20" s="263">
        <v>4.2</v>
      </c>
      <c r="H20" s="263">
        <v>4.6</v>
      </c>
      <c r="I20" s="263">
        <v>5.4</v>
      </c>
      <c r="J20" s="263">
        <v>6.6</v>
      </c>
      <c r="K20" s="263">
        <v>8.9</v>
      </c>
      <c r="L20" s="263">
        <v>8.8</v>
      </c>
      <c r="M20" s="263">
        <v>7.5</v>
      </c>
      <c r="N20" s="263">
        <v>6.6</v>
      </c>
      <c r="O20" s="263">
        <v>6.7</v>
      </c>
      <c r="P20" s="263">
        <v>8.3</v>
      </c>
      <c r="Q20" s="263">
        <v>6.4</v>
      </c>
      <c r="R20" s="263">
        <v>6.1</v>
      </c>
      <c r="S20" s="263">
        <v>6.2</v>
      </c>
      <c r="T20" s="263">
        <v>5.6</v>
      </c>
      <c r="U20" s="263">
        <v>6.9</v>
      </c>
      <c r="V20" s="263">
        <v>5.8</v>
      </c>
      <c r="W20" s="263">
        <v>3.6</v>
      </c>
      <c r="X20" s="263">
        <v>2.8</v>
      </c>
      <c r="Y20" s="263">
        <v>3.7</v>
      </c>
      <c r="Z20" s="209">
        <f aca="true" t="shared" si="1" ref="Z20:Z33">AVERAGE(B20:Y20)</f>
        <v>5.645833333333333</v>
      </c>
      <c r="AA20" s="267">
        <v>9.1</v>
      </c>
      <c r="AB20" s="268" t="s">
        <v>102</v>
      </c>
      <c r="AC20" s="2">
        <v>18</v>
      </c>
      <c r="AD20" s="267">
        <v>2.8</v>
      </c>
      <c r="AE20" s="270" t="s">
        <v>83</v>
      </c>
      <c r="AF20" s="1"/>
    </row>
    <row r="21" spans="1:32" ht="11.25" customHeight="1">
      <c r="A21" s="210">
        <v>19</v>
      </c>
      <c r="B21" s="263">
        <v>3.7</v>
      </c>
      <c r="C21" s="263">
        <v>3.2</v>
      </c>
      <c r="D21" s="263">
        <v>4.4</v>
      </c>
      <c r="E21" s="263">
        <v>5</v>
      </c>
      <c r="F21" s="263">
        <v>4.3</v>
      </c>
      <c r="G21" s="263">
        <v>4.6</v>
      </c>
      <c r="H21" s="263">
        <v>4.7</v>
      </c>
      <c r="I21" s="263">
        <v>5.2</v>
      </c>
      <c r="J21" s="263">
        <v>6.5</v>
      </c>
      <c r="K21" s="263">
        <v>7.1</v>
      </c>
      <c r="L21" s="263">
        <v>7.2</v>
      </c>
      <c r="M21" s="263">
        <v>7.9</v>
      </c>
      <c r="N21" s="263">
        <v>8.4</v>
      </c>
      <c r="O21" s="263">
        <v>8.3</v>
      </c>
      <c r="P21" s="263">
        <v>7.4</v>
      </c>
      <c r="Q21" s="263">
        <v>6.4</v>
      </c>
      <c r="R21" s="263">
        <v>4.9</v>
      </c>
      <c r="S21" s="263">
        <v>4.3</v>
      </c>
      <c r="T21" s="263">
        <v>3.7</v>
      </c>
      <c r="U21" s="263">
        <v>3.2</v>
      </c>
      <c r="V21" s="263">
        <v>3</v>
      </c>
      <c r="W21" s="263">
        <v>2.5</v>
      </c>
      <c r="X21" s="263">
        <v>2.1</v>
      </c>
      <c r="Y21" s="263">
        <v>1.9</v>
      </c>
      <c r="Z21" s="209">
        <f t="shared" si="1"/>
        <v>4.9958333333333345</v>
      </c>
      <c r="AA21" s="267">
        <v>8.6</v>
      </c>
      <c r="AB21" s="268" t="s">
        <v>69</v>
      </c>
      <c r="AC21" s="2">
        <v>19</v>
      </c>
      <c r="AD21" s="267">
        <v>1.9</v>
      </c>
      <c r="AE21" s="270" t="s">
        <v>66</v>
      </c>
      <c r="AF21" s="1"/>
    </row>
    <row r="22" spans="1:32" ht="11.25" customHeight="1">
      <c r="A22" s="218">
        <v>20</v>
      </c>
      <c r="B22" s="265">
        <v>1.6</v>
      </c>
      <c r="C22" s="265">
        <v>1.2</v>
      </c>
      <c r="D22" s="265">
        <v>1</v>
      </c>
      <c r="E22" s="265">
        <v>0.9</v>
      </c>
      <c r="F22" s="265">
        <v>1.2</v>
      </c>
      <c r="G22" s="265">
        <v>1.2</v>
      </c>
      <c r="H22" s="265">
        <v>1</v>
      </c>
      <c r="I22" s="265">
        <v>1.6</v>
      </c>
      <c r="J22" s="265">
        <v>1.8</v>
      </c>
      <c r="K22" s="265">
        <v>2.5</v>
      </c>
      <c r="L22" s="265">
        <v>5.6</v>
      </c>
      <c r="M22" s="265">
        <v>7.2</v>
      </c>
      <c r="N22" s="265">
        <v>8.5</v>
      </c>
      <c r="O22" s="265">
        <v>8.4</v>
      </c>
      <c r="P22" s="265">
        <v>6.8</v>
      </c>
      <c r="Q22" s="265">
        <v>6.4</v>
      </c>
      <c r="R22" s="265">
        <v>5.3</v>
      </c>
      <c r="S22" s="265">
        <v>4.3</v>
      </c>
      <c r="T22" s="265">
        <v>3.4</v>
      </c>
      <c r="U22" s="265">
        <v>1.9</v>
      </c>
      <c r="V22" s="265">
        <v>1.1</v>
      </c>
      <c r="W22" s="265">
        <v>0.7</v>
      </c>
      <c r="X22" s="265">
        <v>0.9</v>
      </c>
      <c r="Y22" s="265">
        <v>-0.1</v>
      </c>
      <c r="Z22" s="219">
        <f t="shared" si="1"/>
        <v>3.1</v>
      </c>
      <c r="AA22" s="266">
        <v>8.7</v>
      </c>
      <c r="AB22" s="269" t="s">
        <v>84</v>
      </c>
      <c r="AC22" s="206">
        <v>20</v>
      </c>
      <c r="AD22" s="266">
        <v>-0.2</v>
      </c>
      <c r="AE22" s="271" t="s">
        <v>63</v>
      </c>
      <c r="AF22" s="1"/>
    </row>
    <row r="23" spans="1:32" ht="11.25" customHeight="1">
      <c r="A23" s="210">
        <v>21</v>
      </c>
      <c r="B23" s="263">
        <v>1.7</v>
      </c>
      <c r="C23" s="263">
        <v>0.8</v>
      </c>
      <c r="D23" s="263">
        <v>-0.9</v>
      </c>
      <c r="E23" s="263">
        <v>-0.6</v>
      </c>
      <c r="F23" s="263">
        <v>-0.3</v>
      </c>
      <c r="G23" s="263">
        <v>-0.2</v>
      </c>
      <c r="H23" s="263">
        <v>-0.2</v>
      </c>
      <c r="I23" s="263">
        <v>2.3</v>
      </c>
      <c r="J23" s="263">
        <v>4.9</v>
      </c>
      <c r="K23" s="263">
        <v>6.3</v>
      </c>
      <c r="L23" s="263">
        <v>6.7</v>
      </c>
      <c r="M23" s="263">
        <v>7.4</v>
      </c>
      <c r="N23" s="263">
        <v>6.7</v>
      </c>
      <c r="O23" s="263">
        <v>7.3</v>
      </c>
      <c r="P23" s="263">
        <v>6.6</v>
      </c>
      <c r="Q23" s="263">
        <v>6.4</v>
      </c>
      <c r="R23" s="263">
        <v>5</v>
      </c>
      <c r="S23" s="263">
        <v>3.4</v>
      </c>
      <c r="T23" s="263">
        <v>3</v>
      </c>
      <c r="U23" s="263">
        <v>1.9</v>
      </c>
      <c r="V23" s="263">
        <v>1.1</v>
      </c>
      <c r="W23" s="263">
        <v>1.1</v>
      </c>
      <c r="X23" s="263">
        <v>0.6</v>
      </c>
      <c r="Y23" s="263">
        <v>0.7</v>
      </c>
      <c r="Z23" s="209">
        <f t="shared" si="1"/>
        <v>2.9874999999999994</v>
      </c>
      <c r="AA23" s="267">
        <v>7.9</v>
      </c>
      <c r="AB23" s="268" t="s">
        <v>76</v>
      </c>
      <c r="AC23" s="2">
        <v>21</v>
      </c>
      <c r="AD23" s="267">
        <v>-1</v>
      </c>
      <c r="AE23" s="270" t="s">
        <v>71</v>
      </c>
      <c r="AF23" s="1"/>
    </row>
    <row r="24" spans="1:32" ht="11.25" customHeight="1">
      <c r="A24" s="210">
        <v>22</v>
      </c>
      <c r="B24" s="263">
        <v>1.8</v>
      </c>
      <c r="C24" s="263">
        <v>3</v>
      </c>
      <c r="D24" s="263">
        <v>2.4</v>
      </c>
      <c r="E24" s="263">
        <v>2.2</v>
      </c>
      <c r="F24" s="263">
        <v>1.6</v>
      </c>
      <c r="G24" s="263">
        <v>0.6</v>
      </c>
      <c r="H24" s="263">
        <v>-0.2</v>
      </c>
      <c r="I24" s="263">
        <v>1.8</v>
      </c>
      <c r="J24" s="263">
        <v>4.6</v>
      </c>
      <c r="K24" s="263">
        <v>7.1</v>
      </c>
      <c r="L24" s="263">
        <v>7.9</v>
      </c>
      <c r="M24" s="263">
        <v>6.9</v>
      </c>
      <c r="N24" s="263">
        <v>6.7</v>
      </c>
      <c r="O24" s="263">
        <v>6.9</v>
      </c>
      <c r="P24" s="263">
        <v>8.3</v>
      </c>
      <c r="Q24" s="263">
        <v>7.1</v>
      </c>
      <c r="R24" s="263">
        <v>5.1</v>
      </c>
      <c r="S24" s="263">
        <v>3.9</v>
      </c>
      <c r="T24" s="263">
        <v>4</v>
      </c>
      <c r="U24" s="263">
        <v>3.3</v>
      </c>
      <c r="V24" s="263">
        <v>3.8</v>
      </c>
      <c r="W24" s="263">
        <v>3</v>
      </c>
      <c r="X24" s="263">
        <v>2.6</v>
      </c>
      <c r="Y24" s="263">
        <v>2.5</v>
      </c>
      <c r="Z24" s="209">
        <f t="shared" si="1"/>
        <v>4.037499999999999</v>
      </c>
      <c r="AA24" s="267">
        <v>8.3</v>
      </c>
      <c r="AB24" s="268" t="s">
        <v>59</v>
      </c>
      <c r="AC24" s="2">
        <v>22</v>
      </c>
      <c r="AD24" s="267">
        <v>-0.2</v>
      </c>
      <c r="AE24" s="270" t="s">
        <v>62</v>
      </c>
      <c r="AF24" s="1"/>
    </row>
    <row r="25" spans="1:32" ht="11.25" customHeight="1">
      <c r="A25" s="210">
        <v>23</v>
      </c>
      <c r="B25" s="263">
        <v>2</v>
      </c>
      <c r="C25" s="263">
        <v>0.9</v>
      </c>
      <c r="D25" s="263">
        <v>1.2</v>
      </c>
      <c r="E25" s="263">
        <v>0.1</v>
      </c>
      <c r="F25" s="263">
        <v>0.6</v>
      </c>
      <c r="G25" s="263">
        <v>1</v>
      </c>
      <c r="H25" s="263">
        <v>0.4</v>
      </c>
      <c r="I25" s="263">
        <v>0.9</v>
      </c>
      <c r="J25" s="263">
        <v>2.1</v>
      </c>
      <c r="K25" s="263">
        <v>2.6</v>
      </c>
      <c r="L25" s="263">
        <v>3.1</v>
      </c>
      <c r="M25" s="263">
        <v>3.5</v>
      </c>
      <c r="N25" s="263">
        <v>3.7</v>
      </c>
      <c r="O25" s="263">
        <v>3.7</v>
      </c>
      <c r="P25" s="263">
        <v>3.8</v>
      </c>
      <c r="Q25" s="263">
        <v>3.5</v>
      </c>
      <c r="R25" s="263">
        <v>2.1</v>
      </c>
      <c r="S25" s="263">
        <v>0.8</v>
      </c>
      <c r="T25" s="263">
        <v>0.5</v>
      </c>
      <c r="U25" s="263">
        <v>0.9</v>
      </c>
      <c r="V25" s="263">
        <v>1</v>
      </c>
      <c r="W25" s="263">
        <v>1.5</v>
      </c>
      <c r="X25" s="263">
        <v>1.8</v>
      </c>
      <c r="Y25" s="263">
        <v>2.2</v>
      </c>
      <c r="Z25" s="209">
        <f t="shared" si="1"/>
        <v>1.8291666666666664</v>
      </c>
      <c r="AA25" s="267">
        <v>3.9</v>
      </c>
      <c r="AB25" s="268" t="s">
        <v>103</v>
      </c>
      <c r="AC25" s="2">
        <v>23</v>
      </c>
      <c r="AD25" s="267">
        <v>-0.2</v>
      </c>
      <c r="AE25" s="270" t="s">
        <v>75</v>
      </c>
      <c r="AF25" s="1"/>
    </row>
    <row r="26" spans="1:32" ht="11.25" customHeight="1">
      <c r="A26" s="210">
        <v>24</v>
      </c>
      <c r="B26" s="263">
        <v>2.3</v>
      </c>
      <c r="C26" s="263">
        <v>2.4</v>
      </c>
      <c r="D26" s="263">
        <v>2.5</v>
      </c>
      <c r="E26" s="263">
        <v>2.3</v>
      </c>
      <c r="F26" s="263">
        <v>1.3</v>
      </c>
      <c r="G26" s="263">
        <v>0.7</v>
      </c>
      <c r="H26" s="263">
        <v>1</v>
      </c>
      <c r="I26" s="263">
        <v>2.3</v>
      </c>
      <c r="J26" s="263">
        <v>4.1</v>
      </c>
      <c r="K26" s="263">
        <v>4.9</v>
      </c>
      <c r="L26" s="263">
        <v>4.3</v>
      </c>
      <c r="M26" s="263">
        <v>5.6</v>
      </c>
      <c r="N26" s="263">
        <v>6.7</v>
      </c>
      <c r="O26" s="263">
        <v>4.8</v>
      </c>
      <c r="P26" s="263">
        <v>4.1</v>
      </c>
      <c r="Q26" s="263">
        <v>4.2</v>
      </c>
      <c r="R26" s="263">
        <v>2.5</v>
      </c>
      <c r="S26" s="263">
        <v>2.1</v>
      </c>
      <c r="T26" s="263">
        <v>1.8</v>
      </c>
      <c r="U26" s="263">
        <v>0.9</v>
      </c>
      <c r="V26" s="263">
        <v>0.4</v>
      </c>
      <c r="W26" s="263">
        <v>-1.3</v>
      </c>
      <c r="X26" s="263">
        <v>-1.9</v>
      </c>
      <c r="Y26" s="263">
        <v>-2.4</v>
      </c>
      <c r="Z26" s="209">
        <f t="shared" si="1"/>
        <v>2.316666666666667</v>
      </c>
      <c r="AA26" s="267">
        <v>6.8</v>
      </c>
      <c r="AB26" s="268" t="s">
        <v>104</v>
      </c>
      <c r="AC26" s="2">
        <v>24</v>
      </c>
      <c r="AD26" s="267">
        <v>-2.4</v>
      </c>
      <c r="AE26" s="270" t="s">
        <v>66</v>
      </c>
      <c r="AF26" s="1"/>
    </row>
    <row r="27" spans="1:32" ht="11.25" customHeight="1">
      <c r="A27" s="210">
        <v>25</v>
      </c>
      <c r="B27" s="263">
        <v>-2.2</v>
      </c>
      <c r="C27" s="263">
        <v>-2</v>
      </c>
      <c r="D27" s="263">
        <v>-0.5</v>
      </c>
      <c r="E27" s="263">
        <v>0.3</v>
      </c>
      <c r="F27" s="263">
        <v>0.3</v>
      </c>
      <c r="G27" s="263">
        <v>0.3</v>
      </c>
      <c r="H27" s="263">
        <v>-0.2</v>
      </c>
      <c r="I27" s="263">
        <v>1.7</v>
      </c>
      <c r="J27" s="263">
        <v>2.3</v>
      </c>
      <c r="K27" s="263">
        <v>2.9</v>
      </c>
      <c r="L27" s="263">
        <v>4.6</v>
      </c>
      <c r="M27" s="263">
        <v>5.3</v>
      </c>
      <c r="N27" s="263">
        <v>4.8</v>
      </c>
      <c r="O27" s="263">
        <v>5.2</v>
      </c>
      <c r="P27" s="263">
        <v>6.3</v>
      </c>
      <c r="Q27" s="263">
        <v>5.5</v>
      </c>
      <c r="R27" s="263">
        <v>4</v>
      </c>
      <c r="S27" s="263">
        <v>2.6</v>
      </c>
      <c r="T27" s="263">
        <v>1.6</v>
      </c>
      <c r="U27" s="263">
        <v>1.5</v>
      </c>
      <c r="V27" s="263">
        <v>0.4</v>
      </c>
      <c r="W27" s="263">
        <v>0.2</v>
      </c>
      <c r="X27" s="263">
        <v>-0.7</v>
      </c>
      <c r="Y27" s="263">
        <v>-0.4</v>
      </c>
      <c r="Z27" s="209">
        <f t="shared" si="1"/>
        <v>1.825</v>
      </c>
      <c r="AA27" s="267">
        <v>6.9</v>
      </c>
      <c r="AB27" s="268" t="s">
        <v>67</v>
      </c>
      <c r="AC27" s="2">
        <v>25</v>
      </c>
      <c r="AD27" s="267">
        <v>-2.7</v>
      </c>
      <c r="AE27" s="270" t="s">
        <v>115</v>
      </c>
      <c r="AF27" s="1"/>
    </row>
    <row r="28" spans="1:32" ht="11.25" customHeight="1">
      <c r="A28" s="210">
        <v>26</v>
      </c>
      <c r="B28" s="263">
        <v>0</v>
      </c>
      <c r="C28" s="263">
        <v>-0.6</v>
      </c>
      <c r="D28" s="263">
        <v>-0.5</v>
      </c>
      <c r="E28" s="263">
        <v>-0.2</v>
      </c>
      <c r="F28" s="263">
        <v>-0.4</v>
      </c>
      <c r="G28" s="263">
        <v>-0.5</v>
      </c>
      <c r="H28" s="263">
        <v>-0.5</v>
      </c>
      <c r="I28" s="263">
        <v>2.5</v>
      </c>
      <c r="J28" s="263">
        <v>5.5</v>
      </c>
      <c r="K28" s="263">
        <v>6.9</v>
      </c>
      <c r="L28" s="263">
        <v>6.7</v>
      </c>
      <c r="M28" s="263">
        <v>7.1</v>
      </c>
      <c r="N28" s="263">
        <v>7.4</v>
      </c>
      <c r="O28" s="263">
        <v>7.7</v>
      </c>
      <c r="P28" s="263">
        <v>7.7</v>
      </c>
      <c r="Q28" s="263">
        <v>7.5</v>
      </c>
      <c r="R28" s="263">
        <v>5.4</v>
      </c>
      <c r="S28" s="263">
        <v>3.5</v>
      </c>
      <c r="T28" s="263">
        <v>2.7</v>
      </c>
      <c r="U28" s="263">
        <v>2</v>
      </c>
      <c r="V28" s="263">
        <v>1.7</v>
      </c>
      <c r="W28" s="263">
        <v>0.4</v>
      </c>
      <c r="X28" s="263">
        <v>1</v>
      </c>
      <c r="Y28" s="263">
        <v>2.3</v>
      </c>
      <c r="Z28" s="209">
        <f t="shared" si="1"/>
        <v>3.1375000000000006</v>
      </c>
      <c r="AA28" s="267">
        <v>8</v>
      </c>
      <c r="AB28" s="268" t="s">
        <v>93</v>
      </c>
      <c r="AC28" s="2">
        <v>26</v>
      </c>
      <c r="AD28" s="267">
        <v>-0.8</v>
      </c>
      <c r="AE28" s="270" t="s">
        <v>70</v>
      </c>
      <c r="AF28" s="1"/>
    </row>
    <row r="29" spans="1:32" ht="11.25" customHeight="1">
      <c r="A29" s="210">
        <v>27</v>
      </c>
      <c r="B29" s="263">
        <v>1.4</v>
      </c>
      <c r="C29" s="263">
        <v>3.1</v>
      </c>
      <c r="D29" s="263">
        <v>2.8</v>
      </c>
      <c r="E29" s="263">
        <v>4.3</v>
      </c>
      <c r="F29" s="263">
        <v>3.2</v>
      </c>
      <c r="G29" s="263">
        <v>2.3</v>
      </c>
      <c r="H29" s="263">
        <v>3.6</v>
      </c>
      <c r="I29" s="263">
        <v>6.3</v>
      </c>
      <c r="J29" s="263">
        <v>9.2</v>
      </c>
      <c r="K29" s="263">
        <v>10.4</v>
      </c>
      <c r="L29" s="263">
        <v>11</v>
      </c>
      <c r="M29" s="263">
        <v>11.6</v>
      </c>
      <c r="N29" s="263">
        <v>12.7</v>
      </c>
      <c r="O29" s="263">
        <v>13.4</v>
      </c>
      <c r="P29" s="263">
        <v>13.1</v>
      </c>
      <c r="Q29" s="263">
        <v>12.3</v>
      </c>
      <c r="R29" s="263">
        <v>8.3</v>
      </c>
      <c r="S29" s="263">
        <v>7.2</v>
      </c>
      <c r="T29" s="263">
        <v>6.4</v>
      </c>
      <c r="U29" s="263">
        <v>5.8</v>
      </c>
      <c r="V29" s="263">
        <v>5.6</v>
      </c>
      <c r="W29" s="263">
        <v>4.5</v>
      </c>
      <c r="X29" s="263">
        <v>4.7</v>
      </c>
      <c r="Y29" s="263">
        <v>3.3</v>
      </c>
      <c r="Z29" s="209">
        <f t="shared" si="1"/>
        <v>6.9375</v>
      </c>
      <c r="AA29" s="267">
        <v>13.6</v>
      </c>
      <c r="AB29" s="268" t="s">
        <v>61</v>
      </c>
      <c r="AC29" s="2">
        <v>27</v>
      </c>
      <c r="AD29" s="267">
        <v>1.3</v>
      </c>
      <c r="AE29" s="270" t="s">
        <v>116</v>
      </c>
      <c r="AF29" s="1"/>
    </row>
    <row r="30" spans="1:32" ht="11.25" customHeight="1">
      <c r="A30" s="210">
        <v>28</v>
      </c>
      <c r="B30" s="263">
        <v>4.4</v>
      </c>
      <c r="C30" s="263">
        <v>2.9</v>
      </c>
      <c r="D30" s="263">
        <v>3.2</v>
      </c>
      <c r="E30" s="263">
        <v>4</v>
      </c>
      <c r="F30" s="263">
        <v>4</v>
      </c>
      <c r="G30" s="263">
        <v>3.4</v>
      </c>
      <c r="H30" s="263">
        <v>3</v>
      </c>
      <c r="I30" s="263">
        <v>5.6</v>
      </c>
      <c r="J30" s="263">
        <v>9.8</v>
      </c>
      <c r="K30" s="263">
        <v>11</v>
      </c>
      <c r="L30" s="263">
        <v>12.8</v>
      </c>
      <c r="M30" s="263">
        <v>13.5</v>
      </c>
      <c r="N30" s="263">
        <v>13.2</v>
      </c>
      <c r="O30" s="263">
        <v>12.5</v>
      </c>
      <c r="P30" s="263">
        <v>12.2</v>
      </c>
      <c r="Q30" s="263">
        <v>11.3</v>
      </c>
      <c r="R30" s="263">
        <v>9.7</v>
      </c>
      <c r="S30" s="263">
        <v>7.1</v>
      </c>
      <c r="T30" s="263">
        <v>6.5</v>
      </c>
      <c r="U30" s="263">
        <v>6.1</v>
      </c>
      <c r="V30" s="263">
        <v>5.4</v>
      </c>
      <c r="W30" s="263">
        <v>5.2</v>
      </c>
      <c r="X30" s="263">
        <v>4.9</v>
      </c>
      <c r="Y30" s="263">
        <v>4.8</v>
      </c>
      <c r="Z30" s="209">
        <f t="shared" si="1"/>
        <v>7.354166666666667</v>
      </c>
      <c r="AA30" s="267">
        <v>13.7</v>
      </c>
      <c r="AB30" s="268" t="s">
        <v>90</v>
      </c>
      <c r="AC30" s="2">
        <v>28</v>
      </c>
      <c r="AD30" s="267">
        <v>2.5</v>
      </c>
      <c r="AE30" s="270" t="s">
        <v>117</v>
      </c>
      <c r="AF30" s="1"/>
    </row>
    <row r="31" spans="1:32" ht="11.25" customHeight="1">
      <c r="A31" s="210">
        <v>29</v>
      </c>
      <c r="B31" s="263">
        <v>5</v>
      </c>
      <c r="C31" s="263">
        <v>4.6</v>
      </c>
      <c r="D31" s="263">
        <v>4.8</v>
      </c>
      <c r="E31" s="263">
        <v>6.3</v>
      </c>
      <c r="F31" s="263">
        <v>6.3</v>
      </c>
      <c r="G31" s="263">
        <v>5.9</v>
      </c>
      <c r="H31" s="263">
        <v>5.8</v>
      </c>
      <c r="I31" s="263">
        <v>5.9</v>
      </c>
      <c r="J31" s="263">
        <v>5.8</v>
      </c>
      <c r="K31" s="263">
        <v>5</v>
      </c>
      <c r="L31" s="263">
        <v>4.1</v>
      </c>
      <c r="M31" s="263">
        <v>3.2</v>
      </c>
      <c r="N31" s="263">
        <v>2.8</v>
      </c>
      <c r="O31" s="263">
        <v>2</v>
      </c>
      <c r="P31" s="263">
        <v>1.5</v>
      </c>
      <c r="Q31" s="263">
        <v>1.1</v>
      </c>
      <c r="R31" s="263">
        <v>1.1</v>
      </c>
      <c r="S31" s="263">
        <v>1</v>
      </c>
      <c r="T31" s="263">
        <v>1</v>
      </c>
      <c r="U31" s="263">
        <v>1</v>
      </c>
      <c r="V31" s="263">
        <v>1</v>
      </c>
      <c r="W31" s="263">
        <v>1.1</v>
      </c>
      <c r="X31" s="263">
        <v>0.8</v>
      </c>
      <c r="Y31" s="263">
        <v>0.6</v>
      </c>
      <c r="Z31" s="209">
        <f t="shared" si="1"/>
        <v>3.237499999999999</v>
      </c>
      <c r="AA31" s="267">
        <v>6.6</v>
      </c>
      <c r="AB31" s="268" t="s">
        <v>56</v>
      </c>
      <c r="AC31" s="2">
        <v>29</v>
      </c>
      <c r="AD31" s="267">
        <v>0.6</v>
      </c>
      <c r="AE31" s="270" t="s">
        <v>66</v>
      </c>
      <c r="AF31" s="1"/>
    </row>
    <row r="32" spans="1:32" ht="11.25" customHeight="1">
      <c r="A32" s="210">
        <v>30</v>
      </c>
      <c r="B32" s="263">
        <v>0.6</v>
      </c>
      <c r="C32" s="263">
        <v>0.9</v>
      </c>
      <c r="D32" s="263">
        <v>0.8</v>
      </c>
      <c r="E32" s="263">
        <v>1.2</v>
      </c>
      <c r="F32" s="263">
        <v>1.3</v>
      </c>
      <c r="G32" s="263">
        <v>1.1</v>
      </c>
      <c r="H32" s="263">
        <v>1.6</v>
      </c>
      <c r="I32" s="263">
        <v>1.5</v>
      </c>
      <c r="J32" s="263">
        <v>1.6</v>
      </c>
      <c r="K32" s="263">
        <v>2.2</v>
      </c>
      <c r="L32" s="263">
        <v>2.8</v>
      </c>
      <c r="M32" s="263">
        <v>3.6</v>
      </c>
      <c r="N32" s="263">
        <v>4</v>
      </c>
      <c r="O32" s="263">
        <v>3.8</v>
      </c>
      <c r="P32" s="263">
        <v>4</v>
      </c>
      <c r="Q32" s="263">
        <v>3.7</v>
      </c>
      <c r="R32" s="263">
        <v>3.2</v>
      </c>
      <c r="S32" s="263">
        <v>3</v>
      </c>
      <c r="T32" s="263">
        <v>3.2</v>
      </c>
      <c r="U32" s="263">
        <v>3.4</v>
      </c>
      <c r="V32" s="263">
        <v>3.3</v>
      </c>
      <c r="W32" s="263">
        <v>3.3</v>
      </c>
      <c r="X32" s="263">
        <v>3.2</v>
      </c>
      <c r="Y32" s="263">
        <v>2.6</v>
      </c>
      <c r="Z32" s="209">
        <f t="shared" si="1"/>
        <v>2.4958333333333336</v>
      </c>
      <c r="AA32" s="267">
        <v>4.1</v>
      </c>
      <c r="AB32" s="268" t="s">
        <v>79</v>
      </c>
      <c r="AC32" s="2">
        <v>30</v>
      </c>
      <c r="AD32" s="267">
        <v>0.5</v>
      </c>
      <c r="AE32" s="270" t="s">
        <v>118</v>
      </c>
      <c r="AF32" s="1"/>
    </row>
    <row r="33" spans="1:32" ht="11.25" customHeight="1">
      <c r="A33" s="210">
        <v>31</v>
      </c>
      <c r="B33" s="263">
        <v>2.6</v>
      </c>
      <c r="C33" s="263">
        <v>2.4</v>
      </c>
      <c r="D33" s="263">
        <v>2.3</v>
      </c>
      <c r="E33" s="263">
        <v>1.4</v>
      </c>
      <c r="F33" s="263">
        <v>1.1</v>
      </c>
      <c r="G33" s="263">
        <v>1</v>
      </c>
      <c r="H33" s="263">
        <v>0.8</v>
      </c>
      <c r="I33" s="263">
        <v>3.1</v>
      </c>
      <c r="J33" s="263">
        <v>6</v>
      </c>
      <c r="K33" s="263">
        <v>6.7</v>
      </c>
      <c r="L33" s="263">
        <v>7.9</v>
      </c>
      <c r="M33" s="263">
        <v>8</v>
      </c>
      <c r="N33" s="263">
        <v>8.2</v>
      </c>
      <c r="O33" s="263">
        <v>7.6</v>
      </c>
      <c r="P33" s="263">
        <v>8.3</v>
      </c>
      <c r="Q33" s="263">
        <v>8.4</v>
      </c>
      <c r="R33" s="263">
        <v>5.9</v>
      </c>
      <c r="S33" s="263">
        <v>4</v>
      </c>
      <c r="T33" s="263">
        <v>3.3</v>
      </c>
      <c r="U33" s="263">
        <v>4</v>
      </c>
      <c r="V33" s="263">
        <v>3.8</v>
      </c>
      <c r="W33" s="263">
        <v>3.3</v>
      </c>
      <c r="X33" s="263">
        <v>4.1</v>
      </c>
      <c r="Y33" s="263">
        <v>4.7</v>
      </c>
      <c r="Z33" s="209">
        <f t="shared" si="1"/>
        <v>4.5375000000000005</v>
      </c>
      <c r="AA33" s="267">
        <v>8.8</v>
      </c>
      <c r="AB33" s="268" t="s">
        <v>105</v>
      </c>
      <c r="AC33" s="2">
        <v>31</v>
      </c>
      <c r="AD33" s="267">
        <v>0.7</v>
      </c>
      <c r="AE33" s="270" t="s">
        <v>119</v>
      </c>
      <c r="AF33" s="1"/>
    </row>
    <row r="34" spans="1:32" ht="15" customHeight="1">
      <c r="A34" s="211" t="s">
        <v>9</v>
      </c>
      <c r="B34" s="212">
        <f>AVERAGE(B3:B33)</f>
        <v>3.490322580645161</v>
      </c>
      <c r="C34" s="212">
        <f aca="true" t="shared" si="2" ref="C34:R34">AVERAGE(C3:C33)</f>
        <v>3.148387096774195</v>
      </c>
      <c r="D34" s="212">
        <f t="shared" si="2"/>
        <v>3.0516129032258057</v>
      </c>
      <c r="E34" s="212">
        <f t="shared" si="2"/>
        <v>3.0612903225806454</v>
      </c>
      <c r="F34" s="212">
        <f t="shared" si="2"/>
        <v>2.864516129032257</v>
      </c>
      <c r="G34" s="212">
        <f t="shared" si="2"/>
        <v>2.7451612903225806</v>
      </c>
      <c r="H34" s="212">
        <f t="shared" si="2"/>
        <v>2.7322580645161287</v>
      </c>
      <c r="I34" s="212">
        <f t="shared" si="2"/>
        <v>4.258064516129033</v>
      </c>
      <c r="J34" s="212">
        <f t="shared" si="2"/>
        <v>6.493548387096774</v>
      </c>
      <c r="K34" s="212">
        <f t="shared" si="2"/>
        <v>7.429032258064516</v>
      </c>
      <c r="L34" s="212">
        <f t="shared" si="2"/>
        <v>7.83225806451613</v>
      </c>
      <c r="M34" s="212">
        <f t="shared" si="2"/>
        <v>8.296774193548389</v>
      </c>
      <c r="N34" s="212">
        <f t="shared" si="2"/>
        <v>8.503225806451612</v>
      </c>
      <c r="O34" s="212">
        <f t="shared" si="2"/>
        <v>8.390322580645163</v>
      </c>
      <c r="P34" s="212">
        <f t="shared" si="2"/>
        <v>8.219354838709679</v>
      </c>
      <c r="Q34" s="212">
        <f t="shared" si="2"/>
        <v>7.641935483870969</v>
      </c>
      <c r="R34" s="212">
        <f t="shared" si="2"/>
        <v>6.0612903225806445</v>
      </c>
      <c r="S34" s="212">
        <f aca="true" t="shared" si="3" ref="S34:Y34">AVERAGE(S3:S33)</f>
        <v>4.987096774193548</v>
      </c>
      <c r="T34" s="212">
        <f t="shared" si="3"/>
        <v>4.570967741935483</v>
      </c>
      <c r="U34" s="212">
        <f t="shared" si="3"/>
        <v>4.23225806451613</v>
      </c>
      <c r="V34" s="212">
        <f t="shared" si="3"/>
        <v>3.8322580645161284</v>
      </c>
      <c r="W34" s="212">
        <f t="shared" si="3"/>
        <v>3.6290322580645165</v>
      </c>
      <c r="X34" s="212">
        <f t="shared" si="3"/>
        <v>3.5612903225806445</v>
      </c>
      <c r="Y34" s="212">
        <f t="shared" si="3"/>
        <v>3.354838709677419</v>
      </c>
      <c r="Z34" s="212">
        <f>AVERAGE(B3:Y33)</f>
        <v>5.0994623655914015</v>
      </c>
      <c r="AA34" s="213">
        <f>(AVERAGE(最高))</f>
        <v>9.290322580645164</v>
      </c>
      <c r="AB34" s="214"/>
      <c r="AC34" s="215"/>
      <c r="AD34" s="213">
        <f>(AVERAGE(最低))</f>
        <v>1.3774193548387095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15.7</v>
      </c>
      <c r="C46" s="251">
        <v>3</v>
      </c>
      <c r="D46" s="272" t="s">
        <v>95</v>
      </c>
      <c r="E46" s="192"/>
      <c r="F46" s="155"/>
      <c r="G46" s="161">
        <f>MIN(最低)</f>
        <v>-2.7</v>
      </c>
      <c r="H46" s="251">
        <v>25</v>
      </c>
      <c r="I46" s="273" t="s">
        <v>115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3"/>
      <c r="D48" s="254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2016</v>
      </c>
      <c r="AA1" s="1" t="s">
        <v>1</v>
      </c>
      <c r="AB1" s="221">
        <v>10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19.8</v>
      </c>
      <c r="C3" s="263">
        <v>19.8</v>
      </c>
      <c r="D3" s="263">
        <v>18.5</v>
      </c>
      <c r="E3" s="263">
        <v>17.8</v>
      </c>
      <c r="F3" s="263">
        <v>17.8</v>
      </c>
      <c r="G3" s="263">
        <v>17.9</v>
      </c>
      <c r="H3" s="263">
        <v>18.2</v>
      </c>
      <c r="I3" s="263">
        <v>18.4</v>
      </c>
      <c r="J3" s="263">
        <v>18.7</v>
      </c>
      <c r="K3" s="263">
        <v>19.2</v>
      </c>
      <c r="L3" s="263">
        <v>19.8</v>
      </c>
      <c r="M3" s="263">
        <v>20</v>
      </c>
      <c r="N3" s="263">
        <v>20.5</v>
      </c>
      <c r="O3" s="263">
        <v>21.1</v>
      </c>
      <c r="P3" s="263">
        <v>20.9</v>
      </c>
      <c r="Q3" s="263">
        <v>20.8</v>
      </c>
      <c r="R3" s="263">
        <v>20.2</v>
      </c>
      <c r="S3" s="263">
        <v>19.7</v>
      </c>
      <c r="T3" s="263">
        <v>19.5</v>
      </c>
      <c r="U3" s="263">
        <v>19.6</v>
      </c>
      <c r="V3" s="263">
        <v>19.5</v>
      </c>
      <c r="W3" s="263">
        <v>19.4</v>
      </c>
      <c r="X3" s="263">
        <v>18.8</v>
      </c>
      <c r="Y3" s="263">
        <v>18.4</v>
      </c>
      <c r="Z3" s="209">
        <f aca="true" t="shared" si="0" ref="Z3:Z33">AVERAGE(B3:Y3)</f>
        <v>19.34583333333333</v>
      </c>
      <c r="AA3" s="267">
        <v>21.1</v>
      </c>
      <c r="AB3" s="268" t="s">
        <v>447</v>
      </c>
      <c r="AC3" s="2">
        <v>1</v>
      </c>
      <c r="AD3" s="267">
        <v>17.7</v>
      </c>
      <c r="AE3" s="270" t="s">
        <v>250</v>
      </c>
      <c r="AF3" s="1"/>
    </row>
    <row r="4" spans="1:32" ht="11.25" customHeight="1">
      <c r="A4" s="210">
        <v>2</v>
      </c>
      <c r="B4" s="263">
        <v>18.1</v>
      </c>
      <c r="C4" s="263">
        <v>18.2</v>
      </c>
      <c r="D4" s="263">
        <v>17.8</v>
      </c>
      <c r="E4" s="263">
        <v>18</v>
      </c>
      <c r="F4" s="263">
        <v>17.9</v>
      </c>
      <c r="G4" s="263">
        <v>17.9</v>
      </c>
      <c r="H4" s="263">
        <v>20</v>
      </c>
      <c r="I4" s="263">
        <v>21.3</v>
      </c>
      <c r="J4" s="263">
        <v>23.5</v>
      </c>
      <c r="K4" s="263">
        <v>23.7</v>
      </c>
      <c r="L4" s="263">
        <v>23.7</v>
      </c>
      <c r="M4" s="263">
        <v>23.6</v>
      </c>
      <c r="N4" s="263">
        <v>23.5</v>
      </c>
      <c r="O4" s="263">
        <v>22.8</v>
      </c>
      <c r="P4" s="263">
        <v>22.5</v>
      </c>
      <c r="Q4" s="263">
        <v>22.5</v>
      </c>
      <c r="R4" s="263">
        <v>22.1</v>
      </c>
      <c r="S4" s="264">
        <v>21.4</v>
      </c>
      <c r="T4" s="263">
        <v>20.4</v>
      </c>
      <c r="U4" s="263">
        <v>20</v>
      </c>
      <c r="V4" s="263">
        <v>19.6</v>
      </c>
      <c r="W4" s="263">
        <v>19.5</v>
      </c>
      <c r="X4" s="263">
        <v>19.2</v>
      </c>
      <c r="Y4" s="263">
        <v>19.1</v>
      </c>
      <c r="Z4" s="209">
        <f t="shared" si="0"/>
        <v>20.679166666666667</v>
      </c>
      <c r="AA4" s="267">
        <v>24.1</v>
      </c>
      <c r="AB4" s="268" t="s">
        <v>142</v>
      </c>
      <c r="AC4" s="2">
        <v>2</v>
      </c>
      <c r="AD4" s="267">
        <v>17.8</v>
      </c>
      <c r="AE4" s="270" t="s">
        <v>463</v>
      </c>
      <c r="AF4" s="1"/>
    </row>
    <row r="5" spans="1:32" ht="11.25" customHeight="1">
      <c r="A5" s="210">
        <v>3</v>
      </c>
      <c r="B5" s="263">
        <v>20</v>
      </c>
      <c r="C5" s="263">
        <v>20.2</v>
      </c>
      <c r="D5" s="263">
        <v>20.4</v>
      </c>
      <c r="E5" s="263">
        <v>20.7</v>
      </c>
      <c r="F5" s="263">
        <v>20.7</v>
      </c>
      <c r="G5" s="263">
        <v>20.9</v>
      </c>
      <c r="H5" s="263">
        <v>21.6</v>
      </c>
      <c r="I5" s="263">
        <v>23.2</v>
      </c>
      <c r="J5" s="263">
        <v>24.3</v>
      </c>
      <c r="K5" s="263">
        <v>24.5</v>
      </c>
      <c r="L5" s="263">
        <v>23.9</v>
      </c>
      <c r="M5" s="263">
        <v>23.5</v>
      </c>
      <c r="N5" s="263">
        <v>23.5</v>
      </c>
      <c r="O5" s="263">
        <v>23.4</v>
      </c>
      <c r="P5" s="263">
        <v>24.1</v>
      </c>
      <c r="Q5" s="263">
        <v>24.3</v>
      </c>
      <c r="R5" s="263">
        <v>23.8</v>
      </c>
      <c r="S5" s="263">
        <v>22.9</v>
      </c>
      <c r="T5" s="263">
        <v>21.7</v>
      </c>
      <c r="U5" s="263">
        <v>20.9</v>
      </c>
      <c r="V5" s="263">
        <v>20.9</v>
      </c>
      <c r="W5" s="263">
        <v>21.1</v>
      </c>
      <c r="X5" s="263">
        <v>21.5</v>
      </c>
      <c r="Y5" s="263">
        <v>21.3</v>
      </c>
      <c r="Z5" s="209">
        <f t="shared" si="0"/>
        <v>22.22083333333333</v>
      </c>
      <c r="AA5" s="267">
        <v>24.5</v>
      </c>
      <c r="AB5" s="268" t="s">
        <v>448</v>
      </c>
      <c r="AC5" s="2">
        <v>3</v>
      </c>
      <c r="AD5" s="267">
        <v>19.1</v>
      </c>
      <c r="AE5" s="270" t="s">
        <v>188</v>
      </c>
      <c r="AF5" s="1"/>
    </row>
    <row r="6" spans="1:32" ht="11.25" customHeight="1">
      <c r="A6" s="210">
        <v>4</v>
      </c>
      <c r="B6" s="263">
        <v>20.7</v>
      </c>
      <c r="C6" s="263">
        <v>20</v>
      </c>
      <c r="D6" s="263">
        <v>20</v>
      </c>
      <c r="E6" s="263">
        <v>19.9</v>
      </c>
      <c r="F6" s="263">
        <v>21.5</v>
      </c>
      <c r="G6" s="263">
        <v>23.2</v>
      </c>
      <c r="H6" s="263">
        <v>21.7</v>
      </c>
      <c r="I6" s="263">
        <v>24.8</v>
      </c>
      <c r="J6" s="263">
        <v>27.2</v>
      </c>
      <c r="K6" s="263">
        <v>29</v>
      </c>
      <c r="L6" s="263">
        <v>29.8</v>
      </c>
      <c r="M6" s="263">
        <v>29.4</v>
      </c>
      <c r="N6" s="263">
        <v>29.8</v>
      </c>
      <c r="O6" s="263">
        <v>29.2</v>
      </c>
      <c r="P6" s="263">
        <v>27.9</v>
      </c>
      <c r="Q6" s="263">
        <v>26.8</v>
      </c>
      <c r="R6" s="263">
        <v>25.4</v>
      </c>
      <c r="S6" s="263">
        <v>23.3</v>
      </c>
      <c r="T6" s="263">
        <v>22</v>
      </c>
      <c r="U6" s="263">
        <v>21</v>
      </c>
      <c r="V6" s="263">
        <v>20.6</v>
      </c>
      <c r="W6" s="263">
        <v>19.7</v>
      </c>
      <c r="X6" s="263">
        <v>19.1</v>
      </c>
      <c r="Y6" s="263">
        <v>18.7</v>
      </c>
      <c r="Z6" s="209">
        <f t="shared" si="0"/>
        <v>23.77916666666667</v>
      </c>
      <c r="AA6" s="267">
        <v>30</v>
      </c>
      <c r="AB6" s="268" t="s">
        <v>449</v>
      </c>
      <c r="AC6" s="2">
        <v>4</v>
      </c>
      <c r="AD6" s="267">
        <v>18.7</v>
      </c>
      <c r="AE6" s="270" t="s">
        <v>66</v>
      </c>
      <c r="AF6" s="1"/>
    </row>
    <row r="7" spans="1:32" ht="11.25" customHeight="1">
      <c r="A7" s="210">
        <v>5</v>
      </c>
      <c r="B7" s="263">
        <v>18.5</v>
      </c>
      <c r="C7" s="263">
        <v>18.6</v>
      </c>
      <c r="D7" s="263">
        <v>18.7</v>
      </c>
      <c r="E7" s="263">
        <v>18.7</v>
      </c>
      <c r="F7" s="263">
        <v>18.7</v>
      </c>
      <c r="G7" s="263">
        <v>19.7</v>
      </c>
      <c r="H7" s="263">
        <v>21.1</v>
      </c>
      <c r="I7" s="263">
        <v>22.2</v>
      </c>
      <c r="J7" s="263">
        <v>22.4</v>
      </c>
      <c r="K7" s="263">
        <v>23.5</v>
      </c>
      <c r="L7" s="263">
        <v>23.2</v>
      </c>
      <c r="M7" s="263">
        <v>23.1</v>
      </c>
      <c r="N7" s="263">
        <v>22.8</v>
      </c>
      <c r="O7" s="263">
        <v>22.1</v>
      </c>
      <c r="P7" s="263">
        <v>22.1</v>
      </c>
      <c r="Q7" s="263">
        <v>21.7</v>
      </c>
      <c r="R7" s="263">
        <v>21.2</v>
      </c>
      <c r="S7" s="263">
        <v>20.6</v>
      </c>
      <c r="T7" s="263">
        <v>20.6</v>
      </c>
      <c r="U7" s="263">
        <v>20.9</v>
      </c>
      <c r="V7" s="263">
        <v>22.3</v>
      </c>
      <c r="W7" s="263">
        <v>22.9</v>
      </c>
      <c r="X7" s="263">
        <v>23.3</v>
      </c>
      <c r="Y7" s="263">
        <v>24.3</v>
      </c>
      <c r="Z7" s="209">
        <f t="shared" si="0"/>
        <v>21.383333333333336</v>
      </c>
      <c r="AA7" s="267">
        <v>24.3</v>
      </c>
      <c r="AB7" s="268" t="s">
        <v>66</v>
      </c>
      <c r="AC7" s="2">
        <v>5</v>
      </c>
      <c r="AD7" s="267">
        <v>18.5</v>
      </c>
      <c r="AE7" s="270" t="s">
        <v>464</v>
      </c>
      <c r="AF7" s="1"/>
    </row>
    <row r="8" spans="1:32" ht="11.25" customHeight="1">
      <c r="A8" s="210">
        <v>6</v>
      </c>
      <c r="B8" s="263">
        <v>25.3</v>
      </c>
      <c r="C8" s="263">
        <v>26.4</v>
      </c>
      <c r="D8" s="263">
        <v>25.6</v>
      </c>
      <c r="E8" s="263">
        <v>24.5</v>
      </c>
      <c r="F8" s="263">
        <v>24.4</v>
      </c>
      <c r="G8" s="263">
        <v>24.2</v>
      </c>
      <c r="H8" s="263">
        <v>25.6</v>
      </c>
      <c r="I8" s="263">
        <v>27.7</v>
      </c>
      <c r="J8" s="263">
        <v>29.1</v>
      </c>
      <c r="K8" s="263">
        <v>28.4</v>
      </c>
      <c r="L8" s="263">
        <v>27.1</v>
      </c>
      <c r="M8" s="263">
        <v>27.5</v>
      </c>
      <c r="N8" s="263">
        <v>27.9</v>
      </c>
      <c r="O8" s="263">
        <v>27.2</v>
      </c>
      <c r="P8" s="263">
        <v>26.4</v>
      </c>
      <c r="Q8" s="263">
        <v>25.2</v>
      </c>
      <c r="R8" s="263">
        <v>23.8</v>
      </c>
      <c r="S8" s="263">
        <v>22.9</v>
      </c>
      <c r="T8" s="263">
        <v>22.3</v>
      </c>
      <c r="U8" s="263">
        <v>22</v>
      </c>
      <c r="V8" s="263">
        <v>21.2</v>
      </c>
      <c r="W8" s="263">
        <v>19.5</v>
      </c>
      <c r="X8" s="263">
        <v>20.4</v>
      </c>
      <c r="Y8" s="263">
        <v>20</v>
      </c>
      <c r="Z8" s="209">
        <f t="shared" si="0"/>
        <v>24.775000000000002</v>
      </c>
      <c r="AA8" s="267">
        <v>29.7</v>
      </c>
      <c r="AB8" s="268" t="s">
        <v>450</v>
      </c>
      <c r="AC8" s="2">
        <v>6</v>
      </c>
      <c r="AD8" s="267">
        <v>19.5</v>
      </c>
      <c r="AE8" s="270" t="s">
        <v>465</v>
      </c>
      <c r="AF8" s="1"/>
    </row>
    <row r="9" spans="1:32" ht="11.25" customHeight="1">
      <c r="A9" s="210">
        <v>7</v>
      </c>
      <c r="B9" s="263">
        <v>19.7</v>
      </c>
      <c r="C9" s="263">
        <v>19.6</v>
      </c>
      <c r="D9" s="263">
        <v>18</v>
      </c>
      <c r="E9" s="263">
        <v>17.8</v>
      </c>
      <c r="F9" s="263">
        <v>16.8</v>
      </c>
      <c r="G9" s="263">
        <v>15.4</v>
      </c>
      <c r="H9" s="263">
        <v>18.4</v>
      </c>
      <c r="I9" s="263">
        <v>20.3</v>
      </c>
      <c r="J9" s="263">
        <v>21</v>
      </c>
      <c r="K9" s="263">
        <v>21.4</v>
      </c>
      <c r="L9" s="263">
        <v>21.5</v>
      </c>
      <c r="M9" s="263">
        <v>22.1</v>
      </c>
      <c r="N9" s="263">
        <v>21.9</v>
      </c>
      <c r="O9" s="263">
        <v>20.4</v>
      </c>
      <c r="P9" s="263">
        <v>19.8</v>
      </c>
      <c r="Q9" s="263">
        <v>19.5</v>
      </c>
      <c r="R9" s="263">
        <v>19.2</v>
      </c>
      <c r="S9" s="263">
        <v>16.5</v>
      </c>
      <c r="T9" s="263">
        <v>16</v>
      </c>
      <c r="U9" s="263">
        <v>16.3</v>
      </c>
      <c r="V9" s="263">
        <v>16.4</v>
      </c>
      <c r="W9" s="263">
        <v>16.5</v>
      </c>
      <c r="X9" s="263">
        <v>16.8</v>
      </c>
      <c r="Y9" s="263">
        <v>16.8</v>
      </c>
      <c r="Z9" s="209">
        <f t="shared" si="0"/>
        <v>18.670833333333334</v>
      </c>
      <c r="AA9" s="267">
        <v>22.6</v>
      </c>
      <c r="AB9" s="268" t="s">
        <v>230</v>
      </c>
      <c r="AC9" s="2">
        <v>7</v>
      </c>
      <c r="AD9" s="267">
        <v>15.4</v>
      </c>
      <c r="AE9" s="270" t="s">
        <v>466</v>
      </c>
      <c r="AF9" s="1"/>
    </row>
    <row r="10" spans="1:32" ht="11.25" customHeight="1">
      <c r="A10" s="210">
        <v>8</v>
      </c>
      <c r="B10" s="263">
        <v>17.7</v>
      </c>
      <c r="C10" s="263">
        <v>18.7</v>
      </c>
      <c r="D10" s="263">
        <v>19.2</v>
      </c>
      <c r="E10" s="263">
        <v>19.5</v>
      </c>
      <c r="F10" s="263">
        <v>19.6</v>
      </c>
      <c r="G10" s="263">
        <v>20.3</v>
      </c>
      <c r="H10" s="263">
        <v>20.8</v>
      </c>
      <c r="I10" s="263">
        <v>21</v>
      </c>
      <c r="J10" s="263">
        <v>21.4</v>
      </c>
      <c r="K10" s="263">
        <v>21.1</v>
      </c>
      <c r="L10" s="263">
        <v>21.8</v>
      </c>
      <c r="M10" s="263">
        <v>21.3</v>
      </c>
      <c r="N10" s="263">
        <v>21.7</v>
      </c>
      <c r="O10" s="263">
        <v>21.2</v>
      </c>
      <c r="P10" s="263">
        <v>22.3</v>
      </c>
      <c r="Q10" s="263">
        <v>22.7</v>
      </c>
      <c r="R10" s="263">
        <v>22.6</v>
      </c>
      <c r="S10" s="263">
        <v>22.1</v>
      </c>
      <c r="T10" s="263">
        <v>22.1</v>
      </c>
      <c r="U10" s="263">
        <v>22.7</v>
      </c>
      <c r="V10" s="263">
        <v>22.8</v>
      </c>
      <c r="W10" s="263">
        <v>23</v>
      </c>
      <c r="X10" s="263">
        <v>22.8</v>
      </c>
      <c r="Y10" s="263">
        <v>22.3</v>
      </c>
      <c r="Z10" s="209">
        <f t="shared" si="0"/>
        <v>21.279166666666672</v>
      </c>
      <c r="AA10" s="267">
        <v>23.1</v>
      </c>
      <c r="AB10" s="268" t="s">
        <v>451</v>
      </c>
      <c r="AC10" s="2">
        <v>8</v>
      </c>
      <c r="AD10" s="267">
        <v>16.8</v>
      </c>
      <c r="AE10" s="270" t="s">
        <v>73</v>
      </c>
      <c r="AF10" s="1"/>
    </row>
    <row r="11" spans="1:32" ht="11.25" customHeight="1">
      <c r="A11" s="210">
        <v>9</v>
      </c>
      <c r="B11" s="263">
        <v>22.6</v>
      </c>
      <c r="C11" s="263">
        <v>22.6</v>
      </c>
      <c r="D11" s="263">
        <v>23.1</v>
      </c>
      <c r="E11" s="263">
        <v>23.6</v>
      </c>
      <c r="F11" s="263">
        <v>23.5</v>
      </c>
      <c r="G11" s="263">
        <v>23.2</v>
      </c>
      <c r="H11" s="263">
        <v>23</v>
      </c>
      <c r="I11" s="263">
        <v>22.7</v>
      </c>
      <c r="J11" s="263">
        <v>20.8</v>
      </c>
      <c r="K11" s="263">
        <v>21.1</v>
      </c>
      <c r="L11" s="263">
        <v>21.7</v>
      </c>
      <c r="M11" s="263">
        <v>21.7</v>
      </c>
      <c r="N11" s="263">
        <v>23.4</v>
      </c>
      <c r="O11" s="263">
        <v>23.2</v>
      </c>
      <c r="P11" s="263">
        <v>22.7</v>
      </c>
      <c r="Q11" s="263">
        <v>21.7</v>
      </c>
      <c r="R11" s="263">
        <v>19.9</v>
      </c>
      <c r="S11" s="263">
        <v>17.9</v>
      </c>
      <c r="T11" s="263">
        <v>18</v>
      </c>
      <c r="U11" s="263">
        <v>16.2</v>
      </c>
      <c r="V11" s="263">
        <v>15.8</v>
      </c>
      <c r="W11" s="263">
        <v>15.6</v>
      </c>
      <c r="X11" s="263">
        <v>15.3</v>
      </c>
      <c r="Y11" s="263">
        <v>15.3</v>
      </c>
      <c r="Z11" s="209">
        <f t="shared" si="0"/>
        <v>20.60833333333333</v>
      </c>
      <c r="AA11" s="267">
        <v>23.6</v>
      </c>
      <c r="AB11" s="268" t="s">
        <v>56</v>
      </c>
      <c r="AC11" s="2">
        <v>9</v>
      </c>
      <c r="AD11" s="267">
        <v>15.1</v>
      </c>
      <c r="AE11" s="270" t="s">
        <v>467</v>
      </c>
      <c r="AF11" s="1"/>
    </row>
    <row r="12" spans="1:32" ht="11.25" customHeight="1">
      <c r="A12" s="218">
        <v>10</v>
      </c>
      <c r="B12" s="265">
        <v>15.3</v>
      </c>
      <c r="C12" s="265">
        <v>15.3</v>
      </c>
      <c r="D12" s="265">
        <v>15.3</v>
      </c>
      <c r="E12" s="265">
        <v>15.3</v>
      </c>
      <c r="F12" s="265">
        <v>15.2</v>
      </c>
      <c r="G12" s="265">
        <v>15.6</v>
      </c>
      <c r="H12" s="265">
        <v>16</v>
      </c>
      <c r="I12" s="265">
        <v>17.7</v>
      </c>
      <c r="J12" s="265">
        <v>17.2</v>
      </c>
      <c r="K12" s="265">
        <v>17.2</v>
      </c>
      <c r="L12" s="265">
        <v>19.2</v>
      </c>
      <c r="M12" s="265">
        <v>18.3</v>
      </c>
      <c r="N12" s="265">
        <v>18.5</v>
      </c>
      <c r="O12" s="265">
        <v>19.2</v>
      </c>
      <c r="P12" s="265">
        <v>18.3</v>
      </c>
      <c r="Q12" s="265">
        <v>17.5</v>
      </c>
      <c r="R12" s="265">
        <v>16.9</v>
      </c>
      <c r="S12" s="265">
        <v>16.4</v>
      </c>
      <c r="T12" s="265">
        <v>16.1</v>
      </c>
      <c r="U12" s="265">
        <v>16</v>
      </c>
      <c r="V12" s="265">
        <v>16</v>
      </c>
      <c r="W12" s="265">
        <v>15.9</v>
      </c>
      <c r="X12" s="265">
        <v>15.9</v>
      </c>
      <c r="Y12" s="265">
        <v>15.9</v>
      </c>
      <c r="Z12" s="219">
        <f t="shared" si="0"/>
        <v>16.674999999999997</v>
      </c>
      <c r="AA12" s="266">
        <v>19.4</v>
      </c>
      <c r="AB12" s="269" t="s">
        <v>97</v>
      </c>
      <c r="AC12" s="206">
        <v>10</v>
      </c>
      <c r="AD12" s="266">
        <v>15.1</v>
      </c>
      <c r="AE12" s="271" t="s">
        <v>468</v>
      </c>
      <c r="AF12" s="1"/>
    </row>
    <row r="13" spans="1:32" ht="11.25" customHeight="1">
      <c r="A13" s="210">
        <v>11</v>
      </c>
      <c r="B13" s="263">
        <v>15.9</v>
      </c>
      <c r="C13" s="263">
        <v>15.7</v>
      </c>
      <c r="D13" s="263">
        <v>15.6</v>
      </c>
      <c r="E13" s="263">
        <v>15.3</v>
      </c>
      <c r="F13" s="263">
        <v>14.7</v>
      </c>
      <c r="G13" s="263">
        <v>14.7</v>
      </c>
      <c r="H13" s="263">
        <v>14.9</v>
      </c>
      <c r="I13" s="263">
        <v>16.2</v>
      </c>
      <c r="J13" s="263">
        <v>16.6</v>
      </c>
      <c r="K13" s="263">
        <v>17.3</v>
      </c>
      <c r="L13" s="263">
        <v>17.5</v>
      </c>
      <c r="M13" s="263">
        <v>17.6</v>
      </c>
      <c r="N13" s="263">
        <v>17.4</v>
      </c>
      <c r="O13" s="263">
        <v>17.2</v>
      </c>
      <c r="P13" s="263">
        <v>17</v>
      </c>
      <c r="Q13" s="263">
        <v>16.9</v>
      </c>
      <c r="R13" s="263">
        <v>16.2</v>
      </c>
      <c r="S13" s="263">
        <v>15.1</v>
      </c>
      <c r="T13" s="263">
        <v>14.8</v>
      </c>
      <c r="U13" s="263">
        <v>14.6</v>
      </c>
      <c r="V13" s="263">
        <v>14.4</v>
      </c>
      <c r="W13" s="263">
        <v>14</v>
      </c>
      <c r="X13" s="263">
        <v>13.3</v>
      </c>
      <c r="Y13" s="263">
        <v>13</v>
      </c>
      <c r="Z13" s="209">
        <f t="shared" si="0"/>
        <v>15.662500000000001</v>
      </c>
      <c r="AA13" s="267">
        <v>17.8</v>
      </c>
      <c r="AB13" s="268" t="s">
        <v>452</v>
      </c>
      <c r="AC13" s="2">
        <v>11</v>
      </c>
      <c r="AD13" s="267">
        <v>12.9</v>
      </c>
      <c r="AE13" s="270" t="s">
        <v>252</v>
      </c>
      <c r="AF13" s="1"/>
    </row>
    <row r="14" spans="1:32" ht="11.25" customHeight="1">
      <c r="A14" s="210">
        <v>12</v>
      </c>
      <c r="B14" s="263">
        <v>12.5</v>
      </c>
      <c r="C14" s="263">
        <v>12.7</v>
      </c>
      <c r="D14" s="263">
        <v>14.1</v>
      </c>
      <c r="E14" s="263">
        <v>12.4</v>
      </c>
      <c r="F14" s="263">
        <v>12.5</v>
      </c>
      <c r="G14" s="263">
        <v>12</v>
      </c>
      <c r="H14" s="263">
        <v>14.8</v>
      </c>
      <c r="I14" s="263">
        <v>17.8</v>
      </c>
      <c r="J14" s="263">
        <v>19.4</v>
      </c>
      <c r="K14" s="263">
        <v>20.6</v>
      </c>
      <c r="L14" s="263">
        <v>20.5</v>
      </c>
      <c r="M14" s="263">
        <v>20.9</v>
      </c>
      <c r="N14" s="263">
        <v>21.4</v>
      </c>
      <c r="O14" s="263">
        <v>21</v>
      </c>
      <c r="P14" s="263">
        <v>19.9</v>
      </c>
      <c r="Q14" s="263">
        <v>19.7</v>
      </c>
      <c r="R14" s="263">
        <v>18.3</v>
      </c>
      <c r="S14" s="263">
        <v>17.1</v>
      </c>
      <c r="T14" s="263">
        <v>17.2</v>
      </c>
      <c r="U14" s="263">
        <v>16.6</v>
      </c>
      <c r="V14" s="263">
        <v>16.3</v>
      </c>
      <c r="W14" s="263">
        <v>16.2</v>
      </c>
      <c r="X14" s="263">
        <v>15.9</v>
      </c>
      <c r="Y14" s="263">
        <v>15.3</v>
      </c>
      <c r="Z14" s="209">
        <f t="shared" si="0"/>
        <v>16.879166666666666</v>
      </c>
      <c r="AA14" s="267">
        <v>21.4</v>
      </c>
      <c r="AB14" s="268" t="s">
        <v>223</v>
      </c>
      <c r="AC14" s="2">
        <v>12</v>
      </c>
      <c r="AD14" s="267">
        <v>11.9</v>
      </c>
      <c r="AE14" s="270" t="s">
        <v>109</v>
      </c>
      <c r="AF14" s="1"/>
    </row>
    <row r="15" spans="1:32" ht="11.25" customHeight="1">
      <c r="A15" s="210">
        <v>13</v>
      </c>
      <c r="B15" s="263">
        <v>14.8</v>
      </c>
      <c r="C15" s="263">
        <v>14.4</v>
      </c>
      <c r="D15" s="263">
        <v>14</v>
      </c>
      <c r="E15" s="263">
        <v>13.9</v>
      </c>
      <c r="F15" s="263">
        <v>13.8</v>
      </c>
      <c r="G15" s="263">
        <v>13.6</v>
      </c>
      <c r="H15" s="263">
        <v>13.9</v>
      </c>
      <c r="I15" s="263">
        <v>14.7</v>
      </c>
      <c r="J15" s="263">
        <v>14.5</v>
      </c>
      <c r="K15" s="263">
        <v>14.7</v>
      </c>
      <c r="L15" s="263">
        <v>14.8</v>
      </c>
      <c r="M15" s="263">
        <v>14.8</v>
      </c>
      <c r="N15" s="263">
        <v>15.4</v>
      </c>
      <c r="O15" s="263">
        <v>15.5</v>
      </c>
      <c r="P15" s="263">
        <v>15.4</v>
      </c>
      <c r="Q15" s="263">
        <v>15.2</v>
      </c>
      <c r="R15" s="263">
        <v>14.5</v>
      </c>
      <c r="S15" s="263">
        <v>14.1</v>
      </c>
      <c r="T15" s="263">
        <v>14</v>
      </c>
      <c r="U15" s="263">
        <v>13.9</v>
      </c>
      <c r="V15" s="263">
        <v>14</v>
      </c>
      <c r="W15" s="263">
        <v>13.9</v>
      </c>
      <c r="X15" s="263">
        <v>13.5</v>
      </c>
      <c r="Y15" s="263">
        <v>13.9</v>
      </c>
      <c r="Z15" s="209">
        <f t="shared" si="0"/>
        <v>14.383333333333333</v>
      </c>
      <c r="AA15" s="267">
        <v>15.7</v>
      </c>
      <c r="AB15" s="268" t="s">
        <v>76</v>
      </c>
      <c r="AC15" s="2">
        <v>13</v>
      </c>
      <c r="AD15" s="267">
        <v>12.9</v>
      </c>
      <c r="AE15" s="270" t="s">
        <v>469</v>
      </c>
      <c r="AF15" s="1"/>
    </row>
    <row r="16" spans="1:32" ht="11.25" customHeight="1">
      <c r="A16" s="210">
        <v>14</v>
      </c>
      <c r="B16" s="263">
        <v>13.5</v>
      </c>
      <c r="C16" s="263">
        <v>13</v>
      </c>
      <c r="D16" s="263">
        <v>11.1</v>
      </c>
      <c r="E16" s="263">
        <v>11.9</v>
      </c>
      <c r="F16" s="263">
        <v>13.1</v>
      </c>
      <c r="G16" s="263">
        <v>13.4</v>
      </c>
      <c r="H16" s="263">
        <v>14.2</v>
      </c>
      <c r="I16" s="263">
        <v>16.9</v>
      </c>
      <c r="J16" s="263">
        <v>18.8</v>
      </c>
      <c r="K16" s="263">
        <v>18.5</v>
      </c>
      <c r="L16" s="263">
        <v>18.2</v>
      </c>
      <c r="M16" s="263">
        <v>18.5</v>
      </c>
      <c r="N16" s="263">
        <v>18.8</v>
      </c>
      <c r="O16" s="263">
        <v>18.4</v>
      </c>
      <c r="P16" s="263">
        <v>17.9</v>
      </c>
      <c r="Q16" s="263">
        <v>17.8</v>
      </c>
      <c r="R16" s="263">
        <v>15</v>
      </c>
      <c r="S16" s="263">
        <v>13.8</v>
      </c>
      <c r="T16" s="263">
        <v>13.2</v>
      </c>
      <c r="U16" s="263">
        <v>12.7</v>
      </c>
      <c r="V16" s="263">
        <v>12.7</v>
      </c>
      <c r="W16" s="263">
        <v>12.6</v>
      </c>
      <c r="X16" s="263">
        <v>12.4</v>
      </c>
      <c r="Y16" s="263">
        <v>12.5</v>
      </c>
      <c r="Z16" s="209">
        <f t="shared" si="0"/>
        <v>14.954166666666666</v>
      </c>
      <c r="AA16" s="267">
        <v>19</v>
      </c>
      <c r="AB16" s="268" t="s">
        <v>453</v>
      </c>
      <c r="AC16" s="2">
        <v>14</v>
      </c>
      <c r="AD16" s="267">
        <v>11.1</v>
      </c>
      <c r="AE16" s="270" t="s">
        <v>470</v>
      </c>
      <c r="AF16" s="1"/>
    </row>
    <row r="17" spans="1:32" ht="11.25" customHeight="1">
      <c r="A17" s="210">
        <v>15</v>
      </c>
      <c r="B17" s="263">
        <v>12.4</v>
      </c>
      <c r="C17" s="263">
        <v>11.7</v>
      </c>
      <c r="D17" s="263">
        <v>11.1</v>
      </c>
      <c r="E17" s="263">
        <v>11</v>
      </c>
      <c r="F17" s="263">
        <v>11.4</v>
      </c>
      <c r="G17" s="263">
        <v>12.3</v>
      </c>
      <c r="H17" s="263">
        <v>14.2</v>
      </c>
      <c r="I17" s="263">
        <v>17.7</v>
      </c>
      <c r="J17" s="263">
        <v>19.8</v>
      </c>
      <c r="K17" s="263">
        <v>20</v>
      </c>
      <c r="L17" s="263">
        <v>20.1</v>
      </c>
      <c r="M17" s="263">
        <v>20.9</v>
      </c>
      <c r="N17" s="263">
        <v>21.3</v>
      </c>
      <c r="O17" s="263">
        <v>21.4</v>
      </c>
      <c r="P17" s="263">
        <v>20.6</v>
      </c>
      <c r="Q17" s="263">
        <v>20</v>
      </c>
      <c r="R17" s="263">
        <v>17.2</v>
      </c>
      <c r="S17" s="263">
        <v>15.7</v>
      </c>
      <c r="T17" s="263">
        <v>15.1</v>
      </c>
      <c r="U17" s="263">
        <v>14.8</v>
      </c>
      <c r="V17" s="263">
        <v>14.6</v>
      </c>
      <c r="W17" s="263">
        <v>14.4</v>
      </c>
      <c r="X17" s="263">
        <v>14.2</v>
      </c>
      <c r="Y17" s="263">
        <v>13.8</v>
      </c>
      <c r="Z17" s="209">
        <f t="shared" si="0"/>
        <v>16.070833333333336</v>
      </c>
      <c r="AA17" s="267">
        <v>21.6</v>
      </c>
      <c r="AB17" s="268" t="s">
        <v>454</v>
      </c>
      <c r="AC17" s="2">
        <v>15</v>
      </c>
      <c r="AD17" s="267">
        <v>10.7</v>
      </c>
      <c r="AE17" s="270" t="s">
        <v>471</v>
      </c>
      <c r="AF17" s="1"/>
    </row>
    <row r="18" spans="1:32" ht="11.25" customHeight="1">
      <c r="A18" s="210">
        <v>16</v>
      </c>
      <c r="B18" s="263">
        <v>14.2</v>
      </c>
      <c r="C18" s="263">
        <v>13.7</v>
      </c>
      <c r="D18" s="263">
        <v>12.9</v>
      </c>
      <c r="E18" s="263">
        <v>13.5</v>
      </c>
      <c r="F18" s="263">
        <v>12.4</v>
      </c>
      <c r="G18" s="263">
        <v>12.8</v>
      </c>
      <c r="H18" s="263">
        <v>15.5</v>
      </c>
      <c r="I18" s="263">
        <v>19.7</v>
      </c>
      <c r="J18" s="263">
        <v>21.4</v>
      </c>
      <c r="K18" s="263">
        <v>22.1</v>
      </c>
      <c r="L18" s="263">
        <v>22.6</v>
      </c>
      <c r="M18" s="263">
        <v>23</v>
      </c>
      <c r="N18" s="263">
        <v>23</v>
      </c>
      <c r="O18" s="263">
        <v>22.4</v>
      </c>
      <c r="P18" s="263">
        <v>21.8</v>
      </c>
      <c r="Q18" s="263">
        <v>21.5</v>
      </c>
      <c r="R18" s="263">
        <v>18.8</v>
      </c>
      <c r="S18" s="263">
        <v>18</v>
      </c>
      <c r="T18" s="263">
        <v>18.3</v>
      </c>
      <c r="U18" s="263">
        <v>17.8</v>
      </c>
      <c r="V18" s="263">
        <v>18</v>
      </c>
      <c r="W18" s="263">
        <v>17.3</v>
      </c>
      <c r="X18" s="263">
        <v>17.4</v>
      </c>
      <c r="Y18" s="263">
        <v>18.1</v>
      </c>
      <c r="Z18" s="209">
        <f t="shared" si="0"/>
        <v>18.175</v>
      </c>
      <c r="AA18" s="267">
        <v>23.5</v>
      </c>
      <c r="AB18" s="268" t="s">
        <v>170</v>
      </c>
      <c r="AC18" s="2">
        <v>16</v>
      </c>
      <c r="AD18" s="267">
        <v>12.2</v>
      </c>
      <c r="AE18" s="270" t="s">
        <v>472</v>
      </c>
      <c r="AF18" s="1"/>
    </row>
    <row r="19" spans="1:32" ht="11.25" customHeight="1">
      <c r="A19" s="210">
        <v>17</v>
      </c>
      <c r="B19" s="263">
        <v>18.3</v>
      </c>
      <c r="C19" s="263">
        <v>18.4</v>
      </c>
      <c r="D19" s="263">
        <v>17.2</v>
      </c>
      <c r="E19" s="263">
        <v>17.7</v>
      </c>
      <c r="F19" s="263">
        <v>18.5</v>
      </c>
      <c r="G19" s="263">
        <v>17.9</v>
      </c>
      <c r="H19" s="263">
        <v>18.3</v>
      </c>
      <c r="I19" s="263">
        <v>18.7</v>
      </c>
      <c r="J19" s="263">
        <v>19.1</v>
      </c>
      <c r="K19" s="263">
        <v>19.5</v>
      </c>
      <c r="L19" s="263">
        <v>18.7</v>
      </c>
      <c r="M19" s="263">
        <v>18.9</v>
      </c>
      <c r="N19" s="263">
        <v>19.6</v>
      </c>
      <c r="O19" s="263">
        <v>19.9</v>
      </c>
      <c r="P19" s="263">
        <v>20.3</v>
      </c>
      <c r="Q19" s="263">
        <v>19.9</v>
      </c>
      <c r="R19" s="263">
        <v>19.9</v>
      </c>
      <c r="S19" s="263">
        <v>19.9</v>
      </c>
      <c r="T19" s="263">
        <v>20.3</v>
      </c>
      <c r="U19" s="263">
        <v>20.1</v>
      </c>
      <c r="V19" s="263">
        <v>20.3</v>
      </c>
      <c r="W19" s="263">
        <v>20.7</v>
      </c>
      <c r="X19" s="263">
        <v>20.6</v>
      </c>
      <c r="Y19" s="263">
        <v>21.1</v>
      </c>
      <c r="Z19" s="209">
        <f t="shared" si="0"/>
        <v>19.325</v>
      </c>
      <c r="AA19" s="267">
        <v>21.1</v>
      </c>
      <c r="AB19" s="268" t="s">
        <v>66</v>
      </c>
      <c r="AC19" s="2">
        <v>17</v>
      </c>
      <c r="AD19" s="267">
        <v>17.2</v>
      </c>
      <c r="AE19" s="270" t="s">
        <v>473</v>
      </c>
      <c r="AF19" s="1"/>
    </row>
    <row r="20" spans="1:32" ht="11.25" customHeight="1">
      <c r="A20" s="210">
        <v>18</v>
      </c>
      <c r="B20" s="263">
        <v>21.7</v>
      </c>
      <c r="C20" s="263">
        <v>21.7</v>
      </c>
      <c r="D20" s="263">
        <v>21.1</v>
      </c>
      <c r="E20" s="263">
        <v>19.6</v>
      </c>
      <c r="F20" s="263">
        <v>19.7</v>
      </c>
      <c r="G20" s="263">
        <v>19.4</v>
      </c>
      <c r="H20" s="263">
        <v>20.2</v>
      </c>
      <c r="I20" s="263">
        <v>21.8</v>
      </c>
      <c r="J20" s="263">
        <v>22.9</v>
      </c>
      <c r="K20" s="263">
        <v>23</v>
      </c>
      <c r="L20" s="263">
        <v>23.9</v>
      </c>
      <c r="M20" s="263">
        <v>22.9</v>
      </c>
      <c r="N20" s="263">
        <v>24.2</v>
      </c>
      <c r="O20" s="263">
        <v>24</v>
      </c>
      <c r="P20" s="263">
        <v>23.4</v>
      </c>
      <c r="Q20" s="263">
        <v>22.9</v>
      </c>
      <c r="R20" s="263">
        <v>21.7</v>
      </c>
      <c r="S20" s="263">
        <v>20.7</v>
      </c>
      <c r="T20" s="263">
        <v>20.2</v>
      </c>
      <c r="U20" s="263">
        <v>20.3</v>
      </c>
      <c r="V20" s="263">
        <v>20.3</v>
      </c>
      <c r="W20" s="263">
        <v>20.1</v>
      </c>
      <c r="X20" s="263">
        <v>20</v>
      </c>
      <c r="Y20" s="263">
        <v>19.5</v>
      </c>
      <c r="Z20" s="209">
        <f t="shared" si="0"/>
        <v>21.466666666666665</v>
      </c>
      <c r="AA20" s="267">
        <v>24.3</v>
      </c>
      <c r="AB20" s="268" t="s">
        <v>455</v>
      </c>
      <c r="AC20" s="2">
        <v>18</v>
      </c>
      <c r="AD20" s="267">
        <v>19.3</v>
      </c>
      <c r="AE20" s="270" t="s">
        <v>207</v>
      </c>
      <c r="AF20" s="1"/>
    </row>
    <row r="21" spans="1:32" ht="11.25" customHeight="1">
      <c r="A21" s="210">
        <v>19</v>
      </c>
      <c r="B21" s="263">
        <v>19.4</v>
      </c>
      <c r="C21" s="263">
        <v>18.8</v>
      </c>
      <c r="D21" s="263">
        <v>17</v>
      </c>
      <c r="E21" s="263">
        <v>17.2</v>
      </c>
      <c r="F21" s="263">
        <v>17.5</v>
      </c>
      <c r="G21" s="263">
        <v>17.5</v>
      </c>
      <c r="H21" s="263">
        <v>19.2</v>
      </c>
      <c r="I21" s="263">
        <v>20.8</v>
      </c>
      <c r="J21" s="263">
        <v>21.8</v>
      </c>
      <c r="K21" s="263">
        <v>21.3</v>
      </c>
      <c r="L21" s="263">
        <v>20.4</v>
      </c>
      <c r="M21" s="263">
        <v>20.4</v>
      </c>
      <c r="N21" s="263">
        <v>21.1</v>
      </c>
      <c r="O21" s="263">
        <v>21.1</v>
      </c>
      <c r="P21" s="263">
        <v>20</v>
      </c>
      <c r="Q21" s="263">
        <v>19.6</v>
      </c>
      <c r="R21" s="263">
        <v>18.9</v>
      </c>
      <c r="S21" s="263">
        <v>18.2</v>
      </c>
      <c r="T21" s="263">
        <v>17.8</v>
      </c>
      <c r="U21" s="263">
        <v>17</v>
      </c>
      <c r="V21" s="263">
        <v>16.6</v>
      </c>
      <c r="W21" s="263">
        <v>16.7</v>
      </c>
      <c r="X21" s="263">
        <v>16.9</v>
      </c>
      <c r="Y21" s="263">
        <v>17</v>
      </c>
      <c r="Z21" s="209">
        <f t="shared" si="0"/>
        <v>18.84166666666667</v>
      </c>
      <c r="AA21" s="267">
        <v>21.8</v>
      </c>
      <c r="AB21" s="268" t="s">
        <v>456</v>
      </c>
      <c r="AC21" s="2">
        <v>19</v>
      </c>
      <c r="AD21" s="267">
        <v>16.5</v>
      </c>
      <c r="AE21" s="270" t="s">
        <v>474</v>
      </c>
      <c r="AF21" s="1"/>
    </row>
    <row r="22" spans="1:32" ht="11.25" customHeight="1">
      <c r="A22" s="218">
        <v>20</v>
      </c>
      <c r="B22" s="265">
        <v>17.4</v>
      </c>
      <c r="C22" s="265">
        <v>16.2</v>
      </c>
      <c r="D22" s="265">
        <v>15.9</v>
      </c>
      <c r="E22" s="265">
        <v>16</v>
      </c>
      <c r="F22" s="265">
        <v>16.4</v>
      </c>
      <c r="G22" s="265">
        <v>16.8</v>
      </c>
      <c r="H22" s="265">
        <v>19.1</v>
      </c>
      <c r="I22" s="265">
        <v>22.1</v>
      </c>
      <c r="J22" s="265">
        <v>22.7</v>
      </c>
      <c r="K22" s="265">
        <v>25.2</v>
      </c>
      <c r="L22" s="265">
        <v>26.2</v>
      </c>
      <c r="M22" s="265">
        <v>27.6</v>
      </c>
      <c r="N22" s="265">
        <v>28.3</v>
      </c>
      <c r="O22" s="265">
        <v>28</v>
      </c>
      <c r="P22" s="265">
        <v>23.5</v>
      </c>
      <c r="Q22" s="265">
        <v>23.2</v>
      </c>
      <c r="R22" s="265">
        <v>20.9</v>
      </c>
      <c r="S22" s="265">
        <v>18.9</v>
      </c>
      <c r="T22" s="265">
        <v>19.7</v>
      </c>
      <c r="U22" s="265">
        <v>19.7</v>
      </c>
      <c r="V22" s="265">
        <v>19.7</v>
      </c>
      <c r="W22" s="265">
        <v>19.4</v>
      </c>
      <c r="X22" s="265">
        <v>18.3</v>
      </c>
      <c r="Y22" s="265">
        <v>17.9</v>
      </c>
      <c r="Z22" s="219">
        <f t="shared" si="0"/>
        <v>20.795833333333327</v>
      </c>
      <c r="AA22" s="266">
        <v>28.4</v>
      </c>
      <c r="AB22" s="269" t="s">
        <v>457</v>
      </c>
      <c r="AC22" s="206">
        <v>20</v>
      </c>
      <c r="AD22" s="266">
        <v>15.7</v>
      </c>
      <c r="AE22" s="271" t="s">
        <v>475</v>
      </c>
      <c r="AF22" s="1"/>
    </row>
    <row r="23" spans="1:32" ht="11.25" customHeight="1">
      <c r="A23" s="210">
        <v>21</v>
      </c>
      <c r="B23" s="263">
        <v>17.6</v>
      </c>
      <c r="C23" s="263">
        <v>15.9</v>
      </c>
      <c r="D23" s="263">
        <v>14</v>
      </c>
      <c r="E23" s="263">
        <v>13.1</v>
      </c>
      <c r="F23" s="263">
        <v>11.6</v>
      </c>
      <c r="G23" s="263">
        <v>11.5</v>
      </c>
      <c r="H23" s="263">
        <v>14.3</v>
      </c>
      <c r="I23" s="263">
        <v>17.2</v>
      </c>
      <c r="J23" s="263">
        <v>18.3</v>
      </c>
      <c r="K23" s="263">
        <v>18.5</v>
      </c>
      <c r="L23" s="263">
        <v>19.2</v>
      </c>
      <c r="M23" s="263">
        <v>19.5</v>
      </c>
      <c r="N23" s="263">
        <v>20.1</v>
      </c>
      <c r="O23" s="263">
        <v>19.2</v>
      </c>
      <c r="P23" s="263">
        <v>18.5</v>
      </c>
      <c r="Q23" s="263">
        <v>17.6</v>
      </c>
      <c r="R23" s="263">
        <v>16.5</v>
      </c>
      <c r="S23" s="263">
        <v>14.7</v>
      </c>
      <c r="T23" s="263">
        <v>14.1</v>
      </c>
      <c r="U23" s="263">
        <v>13.8</v>
      </c>
      <c r="V23" s="263">
        <v>13.9</v>
      </c>
      <c r="W23" s="263">
        <v>13.4</v>
      </c>
      <c r="X23" s="263">
        <v>12.6</v>
      </c>
      <c r="Y23" s="263">
        <v>13.3</v>
      </c>
      <c r="Z23" s="209">
        <f t="shared" si="0"/>
        <v>15.766666666666666</v>
      </c>
      <c r="AA23" s="267">
        <v>20.1</v>
      </c>
      <c r="AB23" s="268" t="s">
        <v>458</v>
      </c>
      <c r="AC23" s="2">
        <v>21</v>
      </c>
      <c r="AD23" s="267">
        <v>11.3</v>
      </c>
      <c r="AE23" s="270" t="s">
        <v>476</v>
      </c>
      <c r="AF23" s="1"/>
    </row>
    <row r="24" spans="1:32" ht="11.25" customHeight="1">
      <c r="A24" s="210">
        <v>22</v>
      </c>
      <c r="B24" s="263">
        <v>13.1</v>
      </c>
      <c r="C24" s="263">
        <v>12.3</v>
      </c>
      <c r="D24" s="263">
        <v>12.5</v>
      </c>
      <c r="E24" s="263">
        <v>12.1</v>
      </c>
      <c r="F24" s="263">
        <v>12.7</v>
      </c>
      <c r="G24" s="263">
        <v>13.8</v>
      </c>
      <c r="H24" s="263">
        <v>14.8</v>
      </c>
      <c r="I24" s="263">
        <v>15.8</v>
      </c>
      <c r="J24" s="263">
        <v>16.7</v>
      </c>
      <c r="K24" s="263">
        <v>17.2</v>
      </c>
      <c r="L24" s="263">
        <v>17.3</v>
      </c>
      <c r="M24" s="263">
        <v>18</v>
      </c>
      <c r="N24" s="263">
        <v>17.9</v>
      </c>
      <c r="O24" s="263">
        <v>17.8</v>
      </c>
      <c r="P24" s="263">
        <v>18.2</v>
      </c>
      <c r="Q24" s="263">
        <v>18</v>
      </c>
      <c r="R24" s="263">
        <v>16.8</v>
      </c>
      <c r="S24" s="263">
        <v>16.1</v>
      </c>
      <c r="T24" s="263">
        <v>16.5</v>
      </c>
      <c r="U24" s="263">
        <v>17</v>
      </c>
      <c r="V24" s="263">
        <v>17.2</v>
      </c>
      <c r="W24" s="263">
        <v>17.1</v>
      </c>
      <c r="X24" s="263">
        <v>16.7</v>
      </c>
      <c r="Y24" s="263">
        <v>16.5</v>
      </c>
      <c r="Z24" s="209">
        <f t="shared" si="0"/>
        <v>15.920833333333334</v>
      </c>
      <c r="AA24" s="267">
        <v>18.3</v>
      </c>
      <c r="AB24" s="268" t="s">
        <v>223</v>
      </c>
      <c r="AC24" s="2">
        <v>22</v>
      </c>
      <c r="AD24" s="267">
        <v>11.9</v>
      </c>
      <c r="AE24" s="270" t="s">
        <v>445</v>
      </c>
      <c r="AF24" s="1"/>
    </row>
    <row r="25" spans="1:32" ht="11.25" customHeight="1">
      <c r="A25" s="210">
        <v>23</v>
      </c>
      <c r="B25" s="263">
        <v>15.9</v>
      </c>
      <c r="C25" s="263">
        <v>16.1</v>
      </c>
      <c r="D25" s="263">
        <v>15.5</v>
      </c>
      <c r="E25" s="263">
        <v>15.4</v>
      </c>
      <c r="F25" s="263">
        <v>15.4</v>
      </c>
      <c r="G25" s="263">
        <v>14.9</v>
      </c>
      <c r="H25" s="263">
        <v>15.2</v>
      </c>
      <c r="I25" s="263">
        <v>16.4</v>
      </c>
      <c r="J25" s="263">
        <v>18.5</v>
      </c>
      <c r="K25" s="263">
        <v>19</v>
      </c>
      <c r="L25" s="263">
        <v>18.9</v>
      </c>
      <c r="M25" s="263">
        <v>19</v>
      </c>
      <c r="N25" s="263">
        <v>18.9</v>
      </c>
      <c r="O25" s="263">
        <v>18.6</v>
      </c>
      <c r="P25" s="263">
        <v>17.4</v>
      </c>
      <c r="Q25" s="263">
        <v>17.1</v>
      </c>
      <c r="R25" s="263">
        <v>16.2</v>
      </c>
      <c r="S25" s="263">
        <v>15.6</v>
      </c>
      <c r="T25" s="263">
        <v>13.2</v>
      </c>
      <c r="U25" s="263">
        <v>12.1</v>
      </c>
      <c r="V25" s="263">
        <v>11.8</v>
      </c>
      <c r="W25" s="263">
        <v>11.3</v>
      </c>
      <c r="X25" s="263">
        <v>10.4</v>
      </c>
      <c r="Y25" s="263">
        <v>10.2</v>
      </c>
      <c r="Z25" s="209">
        <f t="shared" si="0"/>
        <v>15.54166666666667</v>
      </c>
      <c r="AA25" s="267">
        <v>19.5</v>
      </c>
      <c r="AB25" s="268" t="s">
        <v>459</v>
      </c>
      <c r="AC25" s="2">
        <v>23</v>
      </c>
      <c r="AD25" s="267">
        <v>10</v>
      </c>
      <c r="AE25" s="270" t="s">
        <v>469</v>
      </c>
      <c r="AF25" s="1"/>
    </row>
    <row r="26" spans="1:32" ht="11.25" customHeight="1">
      <c r="A26" s="210">
        <v>24</v>
      </c>
      <c r="B26" s="263">
        <v>10.1</v>
      </c>
      <c r="C26" s="263">
        <v>9.6</v>
      </c>
      <c r="D26" s="263">
        <v>8.9</v>
      </c>
      <c r="E26" s="263">
        <v>8.9</v>
      </c>
      <c r="F26" s="263">
        <v>9.5</v>
      </c>
      <c r="G26" s="263">
        <v>8.3</v>
      </c>
      <c r="H26" s="263">
        <v>10.7</v>
      </c>
      <c r="I26" s="263">
        <v>13</v>
      </c>
      <c r="J26" s="263">
        <v>14.7</v>
      </c>
      <c r="K26" s="263">
        <v>15.8</v>
      </c>
      <c r="L26" s="263">
        <v>16.1</v>
      </c>
      <c r="M26" s="263">
        <v>16.1</v>
      </c>
      <c r="N26" s="263">
        <v>16.8</v>
      </c>
      <c r="O26" s="263">
        <v>16.6</v>
      </c>
      <c r="P26" s="263">
        <v>15.9</v>
      </c>
      <c r="Q26" s="263">
        <v>15.7</v>
      </c>
      <c r="R26" s="263">
        <v>13.1</v>
      </c>
      <c r="S26" s="263">
        <v>12.1</v>
      </c>
      <c r="T26" s="263">
        <v>11.4</v>
      </c>
      <c r="U26" s="263">
        <v>11</v>
      </c>
      <c r="V26" s="263">
        <v>10.9</v>
      </c>
      <c r="W26" s="263">
        <v>10.6</v>
      </c>
      <c r="X26" s="263">
        <v>11.8</v>
      </c>
      <c r="Y26" s="263">
        <v>9.4</v>
      </c>
      <c r="Z26" s="209">
        <f t="shared" si="0"/>
        <v>12.375</v>
      </c>
      <c r="AA26" s="267">
        <v>17</v>
      </c>
      <c r="AB26" s="268" t="s">
        <v>460</v>
      </c>
      <c r="AC26" s="2">
        <v>24</v>
      </c>
      <c r="AD26" s="267">
        <v>8.2</v>
      </c>
      <c r="AE26" s="270" t="s">
        <v>197</v>
      </c>
      <c r="AF26" s="1"/>
    </row>
    <row r="27" spans="1:32" ht="11.25" customHeight="1">
      <c r="A27" s="210">
        <v>25</v>
      </c>
      <c r="B27" s="263">
        <v>11</v>
      </c>
      <c r="C27" s="263">
        <v>11.4</v>
      </c>
      <c r="D27" s="263">
        <v>10.4</v>
      </c>
      <c r="E27" s="263">
        <v>9.5</v>
      </c>
      <c r="F27" s="263">
        <v>9.5</v>
      </c>
      <c r="G27" s="263">
        <v>9.2</v>
      </c>
      <c r="H27" s="263">
        <v>11.3</v>
      </c>
      <c r="I27" s="263">
        <v>15.7</v>
      </c>
      <c r="J27" s="263">
        <v>17</v>
      </c>
      <c r="K27" s="263">
        <v>17.2</v>
      </c>
      <c r="L27" s="263">
        <v>17.4</v>
      </c>
      <c r="M27" s="263">
        <v>17.9</v>
      </c>
      <c r="N27" s="263">
        <v>19.1</v>
      </c>
      <c r="O27" s="263">
        <v>18.4</v>
      </c>
      <c r="P27" s="263">
        <v>18.3</v>
      </c>
      <c r="Q27" s="263">
        <v>17.3</v>
      </c>
      <c r="R27" s="263">
        <v>15.8</v>
      </c>
      <c r="S27" s="263">
        <v>16.4</v>
      </c>
      <c r="T27" s="263">
        <v>15.6</v>
      </c>
      <c r="U27" s="263">
        <v>15.5</v>
      </c>
      <c r="V27" s="263">
        <v>16</v>
      </c>
      <c r="W27" s="263">
        <v>16.3</v>
      </c>
      <c r="X27" s="263">
        <v>16.6</v>
      </c>
      <c r="Y27" s="263">
        <v>16.8</v>
      </c>
      <c r="Z27" s="209">
        <f t="shared" si="0"/>
        <v>14.983333333333336</v>
      </c>
      <c r="AA27" s="267">
        <v>19.5</v>
      </c>
      <c r="AB27" s="268" t="s">
        <v>122</v>
      </c>
      <c r="AC27" s="2">
        <v>25</v>
      </c>
      <c r="AD27" s="267">
        <v>8.9</v>
      </c>
      <c r="AE27" s="270" t="s">
        <v>477</v>
      </c>
      <c r="AF27" s="1"/>
    </row>
    <row r="28" spans="1:32" ht="11.25" customHeight="1">
      <c r="A28" s="210">
        <v>26</v>
      </c>
      <c r="B28" s="263">
        <v>17.4</v>
      </c>
      <c r="C28" s="263">
        <v>16.1</v>
      </c>
      <c r="D28" s="263">
        <v>16.5</v>
      </c>
      <c r="E28" s="263">
        <v>16.7</v>
      </c>
      <c r="F28" s="263">
        <v>16.6</v>
      </c>
      <c r="G28" s="263">
        <v>17.1</v>
      </c>
      <c r="H28" s="263">
        <v>18</v>
      </c>
      <c r="I28" s="263">
        <v>19.8</v>
      </c>
      <c r="J28" s="263">
        <v>21.3</v>
      </c>
      <c r="K28" s="263">
        <v>21.8</v>
      </c>
      <c r="L28" s="263">
        <v>22.8</v>
      </c>
      <c r="M28" s="263">
        <v>24</v>
      </c>
      <c r="N28" s="263">
        <v>24.1</v>
      </c>
      <c r="O28" s="263">
        <v>23.2</v>
      </c>
      <c r="P28" s="263">
        <v>22.3</v>
      </c>
      <c r="Q28" s="263">
        <v>21</v>
      </c>
      <c r="R28" s="263">
        <v>19.8</v>
      </c>
      <c r="S28" s="263">
        <v>19.1</v>
      </c>
      <c r="T28" s="263">
        <v>18.1</v>
      </c>
      <c r="U28" s="263">
        <v>18.3</v>
      </c>
      <c r="V28" s="263">
        <v>18.7</v>
      </c>
      <c r="W28" s="263">
        <v>19.4</v>
      </c>
      <c r="X28" s="263">
        <v>18.7</v>
      </c>
      <c r="Y28" s="263">
        <v>17.6</v>
      </c>
      <c r="Z28" s="209">
        <f t="shared" si="0"/>
        <v>19.51666666666667</v>
      </c>
      <c r="AA28" s="267">
        <v>24.5</v>
      </c>
      <c r="AB28" s="268" t="s">
        <v>298</v>
      </c>
      <c r="AC28" s="2">
        <v>26</v>
      </c>
      <c r="AD28" s="267">
        <v>16.1</v>
      </c>
      <c r="AE28" s="270" t="s">
        <v>478</v>
      </c>
      <c r="AF28" s="1"/>
    </row>
    <row r="29" spans="1:32" ht="11.25" customHeight="1">
      <c r="A29" s="210">
        <v>27</v>
      </c>
      <c r="B29" s="263">
        <v>17.6</v>
      </c>
      <c r="C29" s="263">
        <v>16.8</v>
      </c>
      <c r="D29" s="263">
        <v>16.7</v>
      </c>
      <c r="E29" s="263">
        <v>16.1</v>
      </c>
      <c r="F29" s="263">
        <v>13.6</v>
      </c>
      <c r="G29" s="263">
        <v>12.8</v>
      </c>
      <c r="H29" s="263">
        <v>15.3</v>
      </c>
      <c r="I29" s="263">
        <v>18.3</v>
      </c>
      <c r="J29" s="263">
        <v>19.3</v>
      </c>
      <c r="K29" s="263">
        <v>20.4</v>
      </c>
      <c r="L29" s="263">
        <v>21.4</v>
      </c>
      <c r="M29" s="263">
        <v>22</v>
      </c>
      <c r="N29" s="263">
        <v>22.2</v>
      </c>
      <c r="O29" s="263">
        <v>22.3</v>
      </c>
      <c r="P29" s="263">
        <v>20.7</v>
      </c>
      <c r="Q29" s="263">
        <v>18.8</v>
      </c>
      <c r="R29" s="263">
        <v>16.5</v>
      </c>
      <c r="S29" s="263">
        <v>15</v>
      </c>
      <c r="T29" s="263">
        <v>12.5</v>
      </c>
      <c r="U29" s="263">
        <v>11.9</v>
      </c>
      <c r="V29" s="263">
        <v>13.8</v>
      </c>
      <c r="W29" s="263">
        <v>12.9</v>
      </c>
      <c r="X29" s="263">
        <v>11.3</v>
      </c>
      <c r="Y29" s="263">
        <v>12.1</v>
      </c>
      <c r="Z29" s="209">
        <f t="shared" si="0"/>
        <v>16.679166666666667</v>
      </c>
      <c r="AA29" s="267">
        <v>22.6</v>
      </c>
      <c r="AB29" s="268" t="s">
        <v>125</v>
      </c>
      <c r="AC29" s="2">
        <v>27</v>
      </c>
      <c r="AD29" s="267">
        <v>11.2</v>
      </c>
      <c r="AE29" s="270" t="s">
        <v>400</v>
      </c>
      <c r="AF29" s="1"/>
    </row>
    <row r="30" spans="1:32" ht="11.25" customHeight="1">
      <c r="A30" s="210">
        <v>28</v>
      </c>
      <c r="B30" s="263">
        <v>12.2</v>
      </c>
      <c r="C30" s="263">
        <v>12</v>
      </c>
      <c r="D30" s="263">
        <v>11.6</v>
      </c>
      <c r="E30" s="263">
        <v>11.1</v>
      </c>
      <c r="F30" s="263">
        <v>11</v>
      </c>
      <c r="G30" s="263">
        <v>12</v>
      </c>
      <c r="H30" s="263">
        <v>12.9</v>
      </c>
      <c r="I30" s="263">
        <v>14</v>
      </c>
      <c r="J30" s="263">
        <v>14.8</v>
      </c>
      <c r="K30" s="263">
        <v>14.4</v>
      </c>
      <c r="L30" s="263">
        <v>14.4</v>
      </c>
      <c r="M30" s="263">
        <v>14.1</v>
      </c>
      <c r="N30" s="263">
        <v>13.6</v>
      </c>
      <c r="O30" s="263">
        <v>12.6</v>
      </c>
      <c r="P30" s="263">
        <v>11.7</v>
      </c>
      <c r="Q30" s="263">
        <v>11.5</v>
      </c>
      <c r="R30" s="263">
        <v>11.7</v>
      </c>
      <c r="S30" s="263">
        <v>12.4</v>
      </c>
      <c r="T30" s="263">
        <v>13.2</v>
      </c>
      <c r="U30" s="263">
        <v>13.4</v>
      </c>
      <c r="V30" s="263">
        <v>13.4</v>
      </c>
      <c r="W30" s="263">
        <v>13.1</v>
      </c>
      <c r="X30" s="263">
        <v>13.1</v>
      </c>
      <c r="Y30" s="263">
        <v>13.6</v>
      </c>
      <c r="Z30" s="209">
        <f t="shared" si="0"/>
        <v>12.825000000000001</v>
      </c>
      <c r="AA30" s="267">
        <v>14.8</v>
      </c>
      <c r="AB30" s="268" t="s">
        <v>414</v>
      </c>
      <c r="AC30" s="2">
        <v>28</v>
      </c>
      <c r="AD30" s="267">
        <v>10.5</v>
      </c>
      <c r="AE30" s="270" t="s">
        <v>479</v>
      </c>
      <c r="AF30" s="1"/>
    </row>
    <row r="31" spans="1:32" ht="11.25" customHeight="1">
      <c r="A31" s="210">
        <v>29</v>
      </c>
      <c r="B31" s="263">
        <v>14</v>
      </c>
      <c r="C31" s="263">
        <v>13.6</v>
      </c>
      <c r="D31" s="263">
        <v>13.5</v>
      </c>
      <c r="E31" s="263">
        <v>13.5</v>
      </c>
      <c r="F31" s="263">
        <v>13.4</v>
      </c>
      <c r="G31" s="263">
        <v>13.4</v>
      </c>
      <c r="H31" s="263">
        <v>13.8</v>
      </c>
      <c r="I31" s="263">
        <v>15.7</v>
      </c>
      <c r="J31" s="263">
        <v>18.8</v>
      </c>
      <c r="K31" s="263">
        <v>19.8</v>
      </c>
      <c r="L31" s="263">
        <v>20.8</v>
      </c>
      <c r="M31" s="263">
        <v>19.9</v>
      </c>
      <c r="N31" s="263">
        <v>20.7</v>
      </c>
      <c r="O31" s="263">
        <v>19.2</v>
      </c>
      <c r="P31" s="263">
        <v>16.9</v>
      </c>
      <c r="Q31" s="263">
        <v>14.5</v>
      </c>
      <c r="R31" s="263">
        <v>12.4</v>
      </c>
      <c r="S31" s="263">
        <v>11.9</v>
      </c>
      <c r="T31" s="263">
        <v>11.5</v>
      </c>
      <c r="U31" s="263">
        <v>11.3</v>
      </c>
      <c r="V31" s="263">
        <v>11.1</v>
      </c>
      <c r="W31" s="263">
        <v>11</v>
      </c>
      <c r="X31" s="263">
        <v>10.6</v>
      </c>
      <c r="Y31" s="263">
        <v>10.3</v>
      </c>
      <c r="Z31" s="209">
        <f t="shared" si="0"/>
        <v>14.65</v>
      </c>
      <c r="AA31" s="267">
        <v>21.2</v>
      </c>
      <c r="AB31" s="268" t="s">
        <v>74</v>
      </c>
      <c r="AC31" s="2">
        <v>29</v>
      </c>
      <c r="AD31" s="267">
        <v>10.3</v>
      </c>
      <c r="AE31" s="270" t="s">
        <v>66</v>
      </c>
      <c r="AF31" s="1"/>
    </row>
    <row r="32" spans="1:32" ht="11.25" customHeight="1">
      <c r="A32" s="210">
        <v>30</v>
      </c>
      <c r="B32" s="263">
        <v>10.2</v>
      </c>
      <c r="C32" s="263">
        <v>10.2</v>
      </c>
      <c r="D32" s="263">
        <v>10</v>
      </c>
      <c r="E32" s="263">
        <v>10</v>
      </c>
      <c r="F32" s="263">
        <v>9.8</v>
      </c>
      <c r="G32" s="263">
        <v>9.8</v>
      </c>
      <c r="H32" s="263">
        <v>10</v>
      </c>
      <c r="I32" s="263">
        <v>10.4</v>
      </c>
      <c r="J32" s="263">
        <v>11.5</v>
      </c>
      <c r="K32" s="263">
        <v>13.1</v>
      </c>
      <c r="L32" s="263">
        <v>13.1</v>
      </c>
      <c r="M32" s="263">
        <v>13.5</v>
      </c>
      <c r="N32" s="263">
        <v>14.2</v>
      </c>
      <c r="O32" s="263">
        <v>13.9</v>
      </c>
      <c r="P32" s="263">
        <v>13.8</v>
      </c>
      <c r="Q32" s="263">
        <v>13.4</v>
      </c>
      <c r="R32" s="263">
        <v>11</v>
      </c>
      <c r="S32" s="263">
        <v>10.2</v>
      </c>
      <c r="T32" s="263">
        <v>10</v>
      </c>
      <c r="U32" s="263">
        <v>9.7</v>
      </c>
      <c r="V32" s="263">
        <v>9.3</v>
      </c>
      <c r="W32" s="263">
        <v>10</v>
      </c>
      <c r="X32" s="263">
        <v>10.5</v>
      </c>
      <c r="Y32" s="263">
        <v>9.5</v>
      </c>
      <c r="Z32" s="209">
        <f t="shared" si="0"/>
        <v>11.129166666666668</v>
      </c>
      <c r="AA32" s="267">
        <v>14.2</v>
      </c>
      <c r="AB32" s="268" t="s">
        <v>461</v>
      </c>
      <c r="AC32" s="2">
        <v>30</v>
      </c>
      <c r="AD32" s="267">
        <v>9.1</v>
      </c>
      <c r="AE32" s="270" t="s">
        <v>480</v>
      </c>
      <c r="AF32" s="1"/>
    </row>
    <row r="33" spans="1:32" ht="11.25" customHeight="1">
      <c r="A33" s="210">
        <v>31</v>
      </c>
      <c r="B33" s="263">
        <v>9.1</v>
      </c>
      <c r="C33" s="263">
        <v>8.8</v>
      </c>
      <c r="D33" s="263">
        <v>8.9</v>
      </c>
      <c r="E33" s="263">
        <v>10.3</v>
      </c>
      <c r="F33" s="263">
        <v>10.8</v>
      </c>
      <c r="G33" s="263">
        <v>10.3</v>
      </c>
      <c r="H33" s="263">
        <v>11.3</v>
      </c>
      <c r="I33" s="263">
        <v>15.8</v>
      </c>
      <c r="J33" s="263">
        <v>17.8</v>
      </c>
      <c r="K33" s="263">
        <v>18.1</v>
      </c>
      <c r="L33" s="263">
        <v>18.7</v>
      </c>
      <c r="M33" s="263">
        <v>19</v>
      </c>
      <c r="N33" s="263">
        <v>18.5</v>
      </c>
      <c r="O33" s="263">
        <v>18.8</v>
      </c>
      <c r="P33" s="263">
        <v>18.1</v>
      </c>
      <c r="Q33" s="263">
        <v>17.1</v>
      </c>
      <c r="R33" s="263">
        <v>16.4</v>
      </c>
      <c r="S33" s="263">
        <v>15.3</v>
      </c>
      <c r="T33" s="263">
        <v>14.8</v>
      </c>
      <c r="U33" s="263">
        <v>14.8</v>
      </c>
      <c r="V33" s="263">
        <v>14.8</v>
      </c>
      <c r="W33" s="263">
        <v>14.3</v>
      </c>
      <c r="X33" s="263">
        <v>14.4</v>
      </c>
      <c r="Y33" s="263">
        <v>14.3</v>
      </c>
      <c r="Z33" s="209">
        <f t="shared" si="0"/>
        <v>14.604166666666666</v>
      </c>
      <c r="AA33" s="267">
        <v>19.8</v>
      </c>
      <c r="AB33" s="268" t="s">
        <v>462</v>
      </c>
      <c r="AC33" s="2">
        <v>31</v>
      </c>
      <c r="AD33" s="267">
        <v>8.7</v>
      </c>
      <c r="AE33" s="270" t="s">
        <v>481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16.322580645161292</v>
      </c>
      <c r="C34" s="212">
        <f t="shared" si="1"/>
        <v>16.080645161290324</v>
      </c>
      <c r="D34" s="212">
        <f t="shared" si="1"/>
        <v>15.64838709677419</v>
      </c>
      <c r="E34" s="212">
        <f t="shared" si="1"/>
        <v>15.516129032258068</v>
      </c>
      <c r="F34" s="212">
        <f t="shared" si="1"/>
        <v>15.483870967741934</v>
      </c>
      <c r="G34" s="212">
        <f t="shared" si="1"/>
        <v>15.541935483870967</v>
      </c>
      <c r="H34" s="212">
        <f t="shared" si="1"/>
        <v>16.71935483870968</v>
      </c>
      <c r="I34" s="212">
        <f t="shared" si="1"/>
        <v>18.638709677419353</v>
      </c>
      <c r="J34" s="212">
        <f t="shared" si="1"/>
        <v>19.71935483870967</v>
      </c>
      <c r="K34" s="212">
        <f t="shared" si="1"/>
        <v>20.21290322580645</v>
      </c>
      <c r="L34" s="212">
        <f t="shared" si="1"/>
        <v>20.474193548387095</v>
      </c>
      <c r="M34" s="212">
        <f t="shared" si="1"/>
        <v>20.612903225806452</v>
      </c>
      <c r="N34" s="212">
        <f t="shared" si="1"/>
        <v>20.970967741935493</v>
      </c>
      <c r="O34" s="212">
        <f t="shared" si="1"/>
        <v>20.62258064516129</v>
      </c>
      <c r="P34" s="212">
        <f t="shared" si="1"/>
        <v>19.954838709677418</v>
      </c>
      <c r="Q34" s="212">
        <f t="shared" si="1"/>
        <v>19.399999999999995</v>
      </c>
      <c r="R34" s="212">
        <f>AVERAGE(R3:R33)</f>
        <v>18.151612903225804</v>
      </c>
      <c r="S34" s="212">
        <f aca="true" t="shared" si="2" ref="S34:Y34">AVERAGE(S3:S33)</f>
        <v>17.2258064516129</v>
      </c>
      <c r="T34" s="212">
        <f t="shared" si="2"/>
        <v>16.780645161290323</v>
      </c>
      <c r="U34" s="212">
        <f t="shared" si="2"/>
        <v>16.512903225806454</v>
      </c>
      <c r="V34" s="212">
        <f t="shared" si="2"/>
        <v>16.54516129032258</v>
      </c>
      <c r="W34" s="212">
        <f t="shared" si="2"/>
        <v>16.380645161290325</v>
      </c>
      <c r="X34" s="212">
        <f t="shared" si="2"/>
        <v>16.203225806451616</v>
      </c>
      <c r="Y34" s="212">
        <f t="shared" si="2"/>
        <v>16.058064516129036</v>
      </c>
      <c r="Z34" s="212">
        <f>AVERAGE(B3:Y33)</f>
        <v>17.740725806451582</v>
      </c>
      <c r="AA34" s="213">
        <f>(AVERAGE(最高))</f>
        <v>21.564516129032263</v>
      </c>
      <c r="AB34" s="214"/>
      <c r="AC34" s="215"/>
      <c r="AD34" s="213">
        <f>(AVERAGE(最低))</f>
        <v>13.880645161290321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3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30</v>
      </c>
      <c r="C46" s="251">
        <v>4</v>
      </c>
      <c r="D46" s="272" t="s">
        <v>449</v>
      </c>
      <c r="E46" s="192"/>
      <c r="F46" s="155"/>
      <c r="G46" s="156">
        <f>MIN(最低)</f>
        <v>8.2</v>
      </c>
      <c r="H46" s="251">
        <v>24</v>
      </c>
      <c r="I46" s="273" t="s">
        <v>197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2016</v>
      </c>
      <c r="AA1" s="1" t="s">
        <v>1</v>
      </c>
      <c r="AB1" s="221">
        <v>11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14.2</v>
      </c>
      <c r="C3" s="263">
        <v>14.5</v>
      </c>
      <c r="D3" s="263">
        <v>14.4</v>
      </c>
      <c r="E3" s="263">
        <v>14</v>
      </c>
      <c r="F3" s="263">
        <v>13.8</v>
      </c>
      <c r="G3" s="263">
        <v>13.5</v>
      </c>
      <c r="H3" s="263">
        <v>12.7</v>
      </c>
      <c r="I3" s="263">
        <v>12.3</v>
      </c>
      <c r="J3" s="263">
        <v>13</v>
      </c>
      <c r="K3" s="263">
        <v>13.8</v>
      </c>
      <c r="L3" s="263">
        <v>14</v>
      </c>
      <c r="M3" s="263">
        <v>14.6</v>
      </c>
      <c r="N3" s="263">
        <v>15.3</v>
      </c>
      <c r="O3" s="263">
        <v>17</v>
      </c>
      <c r="P3" s="263">
        <v>16.3</v>
      </c>
      <c r="Q3" s="263">
        <v>15.8</v>
      </c>
      <c r="R3" s="263">
        <v>14.8</v>
      </c>
      <c r="S3" s="263">
        <v>12</v>
      </c>
      <c r="T3" s="263">
        <v>11.2</v>
      </c>
      <c r="U3" s="263">
        <v>11</v>
      </c>
      <c r="V3" s="263">
        <v>10.6</v>
      </c>
      <c r="W3" s="263">
        <v>10</v>
      </c>
      <c r="X3" s="263">
        <v>9.7</v>
      </c>
      <c r="Y3" s="263">
        <v>9.6</v>
      </c>
      <c r="Z3" s="209">
        <f aca="true" t="shared" si="0" ref="Z3:Z32">AVERAGE(B3:Y3)</f>
        <v>13.25416666666667</v>
      </c>
      <c r="AA3" s="267">
        <v>17.2</v>
      </c>
      <c r="AB3" s="268" t="s">
        <v>84</v>
      </c>
      <c r="AC3" s="2">
        <v>1</v>
      </c>
      <c r="AD3" s="267">
        <v>9.6</v>
      </c>
      <c r="AE3" s="270" t="s">
        <v>66</v>
      </c>
      <c r="AF3" s="1"/>
    </row>
    <row r="4" spans="1:32" ht="11.25" customHeight="1">
      <c r="A4" s="210">
        <v>2</v>
      </c>
      <c r="B4" s="263">
        <v>9.6</v>
      </c>
      <c r="C4" s="263">
        <v>9.3</v>
      </c>
      <c r="D4" s="263">
        <v>9</v>
      </c>
      <c r="E4" s="263">
        <v>9.1</v>
      </c>
      <c r="F4" s="263">
        <v>8.8</v>
      </c>
      <c r="G4" s="263">
        <v>8.8</v>
      </c>
      <c r="H4" s="263">
        <v>8.9</v>
      </c>
      <c r="I4" s="263">
        <v>9.3</v>
      </c>
      <c r="J4" s="263">
        <v>9.7</v>
      </c>
      <c r="K4" s="263">
        <v>10</v>
      </c>
      <c r="L4" s="263">
        <v>10.3</v>
      </c>
      <c r="M4" s="263">
        <v>10.9</v>
      </c>
      <c r="N4" s="263">
        <v>10.8</v>
      </c>
      <c r="O4" s="263">
        <v>11.3</v>
      </c>
      <c r="P4" s="263">
        <v>11.5</v>
      </c>
      <c r="Q4" s="263">
        <v>11.2</v>
      </c>
      <c r="R4" s="263">
        <v>11</v>
      </c>
      <c r="S4" s="264">
        <v>10.9</v>
      </c>
      <c r="T4" s="263">
        <v>10.9</v>
      </c>
      <c r="U4" s="263">
        <v>10.9</v>
      </c>
      <c r="V4" s="263">
        <v>10.8</v>
      </c>
      <c r="W4" s="263">
        <v>10.6</v>
      </c>
      <c r="X4" s="263">
        <v>10.6</v>
      </c>
      <c r="Y4" s="263">
        <v>9.7</v>
      </c>
      <c r="Z4" s="209">
        <f t="shared" si="0"/>
        <v>10.1625</v>
      </c>
      <c r="AA4" s="267">
        <v>11.5</v>
      </c>
      <c r="AB4" s="268" t="s">
        <v>482</v>
      </c>
      <c r="AC4" s="2">
        <v>2</v>
      </c>
      <c r="AD4" s="267">
        <v>8.7</v>
      </c>
      <c r="AE4" s="270" t="s">
        <v>144</v>
      </c>
      <c r="AF4" s="1"/>
    </row>
    <row r="5" spans="1:32" ht="11.25" customHeight="1">
      <c r="A5" s="210">
        <v>3</v>
      </c>
      <c r="B5" s="263">
        <v>9.6</v>
      </c>
      <c r="C5" s="263">
        <v>10</v>
      </c>
      <c r="D5" s="263">
        <v>9.9</v>
      </c>
      <c r="E5" s="263">
        <v>10.1</v>
      </c>
      <c r="F5" s="263">
        <v>10.3</v>
      </c>
      <c r="G5" s="263">
        <v>10.7</v>
      </c>
      <c r="H5" s="263">
        <v>11.5</v>
      </c>
      <c r="I5" s="263">
        <v>13.2</v>
      </c>
      <c r="J5" s="263">
        <v>16</v>
      </c>
      <c r="K5" s="263">
        <v>16</v>
      </c>
      <c r="L5" s="263">
        <v>17.6</v>
      </c>
      <c r="M5" s="263">
        <v>18.8</v>
      </c>
      <c r="N5" s="263">
        <v>19.1</v>
      </c>
      <c r="O5" s="263">
        <v>18.9</v>
      </c>
      <c r="P5" s="263">
        <v>17.4</v>
      </c>
      <c r="Q5" s="263">
        <v>15.5</v>
      </c>
      <c r="R5" s="263">
        <v>13.6</v>
      </c>
      <c r="S5" s="263">
        <v>12</v>
      </c>
      <c r="T5" s="263">
        <v>12.2</v>
      </c>
      <c r="U5" s="263">
        <v>11.4</v>
      </c>
      <c r="V5" s="263">
        <v>10.4</v>
      </c>
      <c r="W5" s="263">
        <v>8.3</v>
      </c>
      <c r="X5" s="263">
        <v>8.7</v>
      </c>
      <c r="Y5" s="263">
        <v>8.4</v>
      </c>
      <c r="Z5" s="209">
        <f t="shared" si="0"/>
        <v>12.899999999999999</v>
      </c>
      <c r="AA5" s="267">
        <v>19.6</v>
      </c>
      <c r="AB5" s="268" t="s">
        <v>483</v>
      </c>
      <c r="AC5" s="2">
        <v>3</v>
      </c>
      <c r="AD5" s="267">
        <v>8.3</v>
      </c>
      <c r="AE5" s="270" t="s">
        <v>66</v>
      </c>
      <c r="AF5" s="1"/>
    </row>
    <row r="6" spans="1:32" ht="11.25" customHeight="1">
      <c r="A6" s="210">
        <v>4</v>
      </c>
      <c r="B6" s="263">
        <v>8.1</v>
      </c>
      <c r="C6" s="263">
        <v>7.6</v>
      </c>
      <c r="D6" s="263">
        <v>10.4</v>
      </c>
      <c r="E6" s="263">
        <v>10.3</v>
      </c>
      <c r="F6" s="263">
        <v>10.8</v>
      </c>
      <c r="G6" s="263">
        <v>10.6</v>
      </c>
      <c r="H6" s="263">
        <v>11.7</v>
      </c>
      <c r="I6" s="263">
        <v>12.1</v>
      </c>
      <c r="J6" s="263">
        <v>15</v>
      </c>
      <c r="K6" s="263">
        <v>15.8</v>
      </c>
      <c r="L6" s="263">
        <v>16.2</v>
      </c>
      <c r="M6" s="263">
        <v>17</v>
      </c>
      <c r="N6" s="263">
        <v>17.8</v>
      </c>
      <c r="O6" s="263">
        <v>17.4</v>
      </c>
      <c r="P6" s="263">
        <v>16.5</v>
      </c>
      <c r="Q6" s="263">
        <v>15.2</v>
      </c>
      <c r="R6" s="263">
        <v>11.8</v>
      </c>
      <c r="S6" s="263">
        <v>12.5</v>
      </c>
      <c r="T6" s="263">
        <v>12</v>
      </c>
      <c r="U6" s="263">
        <v>9.9</v>
      </c>
      <c r="V6" s="263">
        <v>9.5</v>
      </c>
      <c r="W6" s="263">
        <v>9.3</v>
      </c>
      <c r="X6" s="263">
        <v>9.4</v>
      </c>
      <c r="Y6" s="263">
        <v>10.1</v>
      </c>
      <c r="Z6" s="209">
        <f t="shared" si="0"/>
        <v>12.375</v>
      </c>
      <c r="AA6" s="267">
        <v>17.9</v>
      </c>
      <c r="AB6" s="268" t="s">
        <v>484</v>
      </c>
      <c r="AC6" s="2">
        <v>4</v>
      </c>
      <c r="AD6" s="267">
        <v>7.6</v>
      </c>
      <c r="AE6" s="270" t="s">
        <v>498</v>
      </c>
      <c r="AF6" s="1"/>
    </row>
    <row r="7" spans="1:32" ht="11.25" customHeight="1">
      <c r="A7" s="210">
        <v>5</v>
      </c>
      <c r="B7" s="263">
        <v>10.8</v>
      </c>
      <c r="C7" s="263">
        <v>11.2</v>
      </c>
      <c r="D7" s="263">
        <v>11.3</v>
      </c>
      <c r="E7" s="263">
        <v>11.6</v>
      </c>
      <c r="F7" s="263">
        <v>12.5</v>
      </c>
      <c r="G7" s="263">
        <v>12.4</v>
      </c>
      <c r="H7" s="263">
        <v>12.8</v>
      </c>
      <c r="I7" s="263">
        <v>14.4</v>
      </c>
      <c r="J7" s="263">
        <v>15.4</v>
      </c>
      <c r="K7" s="263">
        <v>17</v>
      </c>
      <c r="L7" s="263">
        <v>18.5</v>
      </c>
      <c r="M7" s="263">
        <v>18.9</v>
      </c>
      <c r="N7" s="263">
        <v>20.3</v>
      </c>
      <c r="O7" s="263">
        <v>20.5</v>
      </c>
      <c r="P7" s="263">
        <v>20.1</v>
      </c>
      <c r="Q7" s="263">
        <v>18.7</v>
      </c>
      <c r="R7" s="263">
        <v>16.2</v>
      </c>
      <c r="S7" s="263">
        <v>14.9</v>
      </c>
      <c r="T7" s="263">
        <v>14.4</v>
      </c>
      <c r="U7" s="263">
        <v>14.1</v>
      </c>
      <c r="V7" s="263">
        <v>13.5</v>
      </c>
      <c r="W7" s="263">
        <v>13.4</v>
      </c>
      <c r="X7" s="263">
        <v>13.1</v>
      </c>
      <c r="Y7" s="263">
        <v>13</v>
      </c>
      <c r="Z7" s="209">
        <f t="shared" si="0"/>
        <v>14.958333333333334</v>
      </c>
      <c r="AA7" s="267">
        <v>20.7</v>
      </c>
      <c r="AB7" s="268" t="s">
        <v>129</v>
      </c>
      <c r="AC7" s="2">
        <v>5</v>
      </c>
      <c r="AD7" s="267">
        <v>10.1</v>
      </c>
      <c r="AE7" s="270" t="s">
        <v>499</v>
      </c>
      <c r="AF7" s="1"/>
    </row>
    <row r="8" spans="1:32" ht="11.25" customHeight="1">
      <c r="A8" s="210">
        <v>6</v>
      </c>
      <c r="B8" s="263">
        <v>12.9</v>
      </c>
      <c r="C8" s="263">
        <v>12.4</v>
      </c>
      <c r="D8" s="263">
        <v>12</v>
      </c>
      <c r="E8" s="263">
        <v>11</v>
      </c>
      <c r="F8" s="263">
        <v>11</v>
      </c>
      <c r="G8" s="263">
        <v>11.1</v>
      </c>
      <c r="H8" s="263">
        <v>12.1</v>
      </c>
      <c r="I8" s="263">
        <v>15.8</v>
      </c>
      <c r="J8" s="263">
        <v>16.7</v>
      </c>
      <c r="K8" s="263">
        <v>17.8</v>
      </c>
      <c r="L8" s="263">
        <v>18.3</v>
      </c>
      <c r="M8" s="263">
        <v>19.1</v>
      </c>
      <c r="N8" s="263">
        <v>18.9</v>
      </c>
      <c r="O8" s="263">
        <v>17.6</v>
      </c>
      <c r="P8" s="263">
        <v>15.5</v>
      </c>
      <c r="Q8" s="263">
        <v>13.9</v>
      </c>
      <c r="R8" s="263">
        <v>12.7</v>
      </c>
      <c r="S8" s="263">
        <v>11.6</v>
      </c>
      <c r="T8" s="263">
        <v>10.1</v>
      </c>
      <c r="U8" s="263">
        <v>9.2</v>
      </c>
      <c r="V8" s="263">
        <v>7.9</v>
      </c>
      <c r="W8" s="263">
        <v>8.5</v>
      </c>
      <c r="X8" s="263">
        <v>9.1</v>
      </c>
      <c r="Y8" s="263">
        <v>8.2</v>
      </c>
      <c r="Z8" s="209">
        <f t="shared" si="0"/>
        <v>13.058333333333332</v>
      </c>
      <c r="AA8" s="267">
        <v>19.4</v>
      </c>
      <c r="AB8" s="268" t="s">
        <v>485</v>
      </c>
      <c r="AC8" s="2">
        <v>6</v>
      </c>
      <c r="AD8" s="267">
        <v>7.8</v>
      </c>
      <c r="AE8" s="270" t="s">
        <v>500</v>
      </c>
      <c r="AF8" s="1"/>
    </row>
    <row r="9" spans="1:32" ht="11.25" customHeight="1">
      <c r="A9" s="210">
        <v>7</v>
      </c>
      <c r="B9" s="263">
        <v>7.3</v>
      </c>
      <c r="C9" s="263">
        <v>6.6</v>
      </c>
      <c r="D9" s="263">
        <v>6.3</v>
      </c>
      <c r="E9" s="263">
        <v>6.1</v>
      </c>
      <c r="F9" s="263">
        <v>6.3</v>
      </c>
      <c r="G9" s="263">
        <v>6.4</v>
      </c>
      <c r="H9" s="263">
        <v>7</v>
      </c>
      <c r="I9" s="263">
        <v>8.7</v>
      </c>
      <c r="J9" s="263">
        <v>10.2</v>
      </c>
      <c r="K9" s="263">
        <v>10.9</v>
      </c>
      <c r="L9" s="263">
        <v>11.4</v>
      </c>
      <c r="M9" s="263">
        <v>11.4</v>
      </c>
      <c r="N9" s="263">
        <v>11.5</v>
      </c>
      <c r="O9" s="263">
        <v>11.7</v>
      </c>
      <c r="P9" s="263">
        <v>11.1</v>
      </c>
      <c r="Q9" s="263">
        <v>10.5</v>
      </c>
      <c r="R9" s="263">
        <v>9.7</v>
      </c>
      <c r="S9" s="263">
        <v>9.7</v>
      </c>
      <c r="T9" s="263">
        <v>9.3</v>
      </c>
      <c r="U9" s="263">
        <v>8.8</v>
      </c>
      <c r="V9" s="263">
        <v>8.6</v>
      </c>
      <c r="W9" s="263">
        <v>7.5</v>
      </c>
      <c r="X9" s="263">
        <v>7</v>
      </c>
      <c r="Y9" s="263">
        <v>7.2</v>
      </c>
      <c r="Z9" s="209">
        <f t="shared" si="0"/>
        <v>8.799999999999999</v>
      </c>
      <c r="AA9" s="267">
        <v>12</v>
      </c>
      <c r="AB9" s="268" t="s">
        <v>486</v>
      </c>
      <c r="AC9" s="2">
        <v>7</v>
      </c>
      <c r="AD9" s="267">
        <v>6.1</v>
      </c>
      <c r="AE9" s="270" t="s">
        <v>501</v>
      </c>
      <c r="AF9" s="1"/>
    </row>
    <row r="10" spans="1:32" ht="11.25" customHeight="1">
      <c r="A10" s="210">
        <v>8</v>
      </c>
      <c r="B10" s="263">
        <v>6.9</v>
      </c>
      <c r="C10" s="263">
        <v>6.9</v>
      </c>
      <c r="D10" s="263">
        <v>7.1</v>
      </c>
      <c r="E10" s="263">
        <v>7.1</v>
      </c>
      <c r="F10" s="263">
        <v>6.9</v>
      </c>
      <c r="G10" s="263">
        <v>6.9</v>
      </c>
      <c r="H10" s="263">
        <v>8.2</v>
      </c>
      <c r="I10" s="263">
        <v>11.4</v>
      </c>
      <c r="J10" s="263">
        <v>13.5</v>
      </c>
      <c r="K10" s="263">
        <v>13.9</v>
      </c>
      <c r="L10" s="263">
        <v>15.4</v>
      </c>
      <c r="M10" s="263">
        <v>14.7</v>
      </c>
      <c r="N10" s="263">
        <v>14.2</v>
      </c>
      <c r="O10" s="263">
        <v>14</v>
      </c>
      <c r="P10" s="263">
        <v>13.9</v>
      </c>
      <c r="Q10" s="263">
        <v>12.9</v>
      </c>
      <c r="R10" s="263">
        <v>12.4</v>
      </c>
      <c r="S10" s="263">
        <v>12.6</v>
      </c>
      <c r="T10" s="263">
        <v>12.7</v>
      </c>
      <c r="U10" s="263">
        <v>12.8</v>
      </c>
      <c r="V10" s="263">
        <v>12.5</v>
      </c>
      <c r="W10" s="263">
        <v>11.9</v>
      </c>
      <c r="X10" s="263">
        <v>12.3</v>
      </c>
      <c r="Y10" s="263">
        <v>12.2</v>
      </c>
      <c r="Z10" s="209">
        <f t="shared" si="0"/>
        <v>11.387500000000001</v>
      </c>
      <c r="AA10" s="267">
        <v>15.5</v>
      </c>
      <c r="AB10" s="268" t="s">
        <v>171</v>
      </c>
      <c r="AC10" s="2">
        <v>8</v>
      </c>
      <c r="AD10" s="267">
        <v>6.7</v>
      </c>
      <c r="AE10" s="270" t="s">
        <v>446</v>
      </c>
      <c r="AF10" s="1"/>
    </row>
    <row r="11" spans="1:32" ht="11.25" customHeight="1">
      <c r="A11" s="210">
        <v>9</v>
      </c>
      <c r="B11" s="263">
        <v>10.9</v>
      </c>
      <c r="C11" s="263">
        <v>9.9</v>
      </c>
      <c r="D11" s="263">
        <v>9.7</v>
      </c>
      <c r="E11" s="263">
        <v>9.8</v>
      </c>
      <c r="F11" s="263">
        <v>9.5</v>
      </c>
      <c r="G11" s="263">
        <v>9.1</v>
      </c>
      <c r="H11" s="263">
        <v>8.7</v>
      </c>
      <c r="I11" s="263">
        <v>9.6</v>
      </c>
      <c r="J11" s="263">
        <v>10.8</v>
      </c>
      <c r="K11" s="263">
        <v>12</v>
      </c>
      <c r="L11" s="263">
        <v>13.1</v>
      </c>
      <c r="M11" s="263">
        <v>13.2</v>
      </c>
      <c r="N11" s="263">
        <v>12.6</v>
      </c>
      <c r="O11" s="263">
        <v>12.2</v>
      </c>
      <c r="P11" s="263">
        <v>11.3</v>
      </c>
      <c r="Q11" s="263">
        <v>9.7</v>
      </c>
      <c r="R11" s="263">
        <v>8.4</v>
      </c>
      <c r="S11" s="263">
        <v>7.9</v>
      </c>
      <c r="T11" s="263">
        <v>8</v>
      </c>
      <c r="U11" s="263">
        <v>6.6</v>
      </c>
      <c r="V11" s="263">
        <v>5.5</v>
      </c>
      <c r="W11" s="263">
        <v>5.2</v>
      </c>
      <c r="X11" s="263">
        <v>4</v>
      </c>
      <c r="Y11" s="263">
        <v>3.5</v>
      </c>
      <c r="Z11" s="209">
        <f t="shared" si="0"/>
        <v>9.216666666666665</v>
      </c>
      <c r="AA11" s="267">
        <v>13.5</v>
      </c>
      <c r="AB11" s="268" t="s">
        <v>487</v>
      </c>
      <c r="AC11" s="2">
        <v>9</v>
      </c>
      <c r="AD11" s="267">
        <v>3.3</v>
      </c>
      <c r="AE11" s="270" t="s">
        <v>502</v>
      </c>
      <c r="AF11" s="1"/>
    </row>
    <row r="12" spans="1:32" ht="11.25" customHeight="1">
      <c r="A12" s="218">
        <v>10</v>
      </c>
      <c r="B12" s="265">
        <v>3.6</v>
      </c>
      <c r="C12" s="265">
        <v>3.1</v>
      </c>
      <c r="D12" s="265">
        <v>3</v>
      </c>
      <c r="E12" s="265">
        <v>4</v>
      </c>
      <c r="F12" s="265">
        <v>5.6</v>
      </c>
      <c r="G12" s="265">
        <v>6.1</v>
      </c>
      <c r="H12" s="265">
        <v>5.6</v>
      </c>
      <c r="I12" s="265">
        <v>6.8</v>
      </c>
      <c r="J12" s="265">
        <v>8.1</v>
      </c>
      <c r="K12" s="265">
        <v>9.6</v>
      </c>
      <c r="L12" s="265">
        <v>10.4</v>
      </c>
      <c r="M12" s="265">
        <v>11.4</v>
      </c>
      <c r="N12" s="265">
        <v>11.2</v>
      </c>
      <c r="O12" s="265">
        <v>10.8</v>
      </c>
      <c r="P12" s="265">
        <v>10.7</v>
      </c>
      <c r="Q12" s="265">
        <v>10.4</v>
      </c>
      <c r="R12" s="265">
        <v>8.5</v>
      </c>
      <c r="S12" s="265">
        <v>7.7</v>
      </c>
      <c r="T12" s="265">
        <v>8</v>
      </c>
      <c r="U12" s="265">
        <v>8.5</v>
      </c>
      <c r="V12" s="265">
        <v>8.8</v>
      </c>
      <c r="W12" s="265">
        <v>8.6</v>
      </c>
      <c r="X12" s="265">
        <v>9</v>
      </c>
      <c r="Y12" s="265">
        <v>9.4</v>
      </c>
      <c r="Z12" s="219">
        <f t="shared" si="0"/>
        <v>7.8708333333333345</v>
      </c>
      <c r="AA12" s="266">
        <v>11.7</v>
      </c>
      <c r="AB12" s="269" t="s">
        <v>488</v>
      </c>
      <c r="AC12" s="206">
        <v>10</v>
      </c>
      <c r="AD12" s="266">
        <v>2.9</v>
      </c>
      <c r="AE12" s="271" t="s">
        <v>236</v>
      </c>
      <c r="AF12" s="1"/>
    </row>
    <row r="13" spans="1:32" ht="11.25" customHeight="1">
      <c r="A13" s="210">
        <v>11</v>
      </c>
      <c r="B13" s="263">
        <v>10</v>
      </c>
      <c r="C13" s="263">
        <v>8.6</v>
      </c>
      <c r="D13" s="263">
        <v>8.5</v>
      </c>
      <c r="E13" s="263">
        <v>8.3</v>
      </c>
      <c r="F13" s="263">
        <v>8.3</v>
      </c>
      <c r="G13" s="263">
        <v>8.9</v>
      </c>
      <c r="H13" s="263">
        <v>9</v>
      </c>
      <c r="I13" s="263">
        <v>9.3</v>
      </c>
      <c r="J13" s="263">
        <v>9.4</v>
      </c>
      <c r="K13" s="263">
        <v>9.4</v>
      </c>
      <c r="L13" s="263">
        <v>9.9</v>
      </c>
      <c r="M13" s="263">
        <v>10.1</v>
      </c>
      <c r="N13" s="263">
        <v>11.1</v>
      </c>
      <c r="O13" s="263">
        <v>11.8</v>
      </c>
      <c r="P13" s="263">
        <v>12.2</v>
      </c>
      <c r="Q13" s="263">
        <v>12.1</v>
      </c>
      <c r="R13" s="263">
        <v>12.3</v>
      </c>
      <c r="S13" s="263">
        <v>12.5</v>
      </c>
      <c r="T13" s="263">
        <v>12.8</v>
      </c>
      <c r="U13" s="263">
        <v>12.9</v>
      </c>
      <c r="V13" s="263">
        <v>12.7</v>
      </c>
      <c r="W13" s="263">
        <v>12.6</v>
      </c>
      <c r="X13" s="263">
        <v>11.8</v>
      </c>
      <c r="Y13" s="263">
        <v>12.7</v>
      </c>
      <c r="Z13" s="209">
        <f t="shared" si="0"/>
        <v>10.716666666666669</v>
      </c>
      <c r="AA13" s="267">
        <v>12.9</v>
      </c>
      <c r="AB13" s="268" t="s">
        <v>489</v>
      </c>
      <c r="AC13" s="2">
        <v>11</v>
      </c>
      <c r="AD13" s="267">
        <v>8.1</v>
      </c>
      <c r="AE13" s="270" t="s">
        <v>401</v>
      </c>
      <c r="AF13" s="1"/>
    </row>
    <row r="14" spans="1:32" ht="11.25" customHeight="1">
      <c r="A14" s="210">
        <v>12</v>
      </c>
      <c r="B14" s="263">
        <v>12.9</v>
      </c>
      <c r="C14" s="263">
        <v>12.8</v>
      </c>
      <c r="D14" s="263">
        <v>11.6</v>
      </c>
      <c r="E14" s="263">
        <v>11.1</v>
      </c>
      <c r="F14" s="263">
        <v>10.7</v>
      </c>
      <c r="G14" s="263">
        <v>10.4</v>
      </c>
      <c r="H14" s="263">
        <v>11</v>
      </c>
      <c r="I14" s="263">
        <v>15.6</v>
      </c>
      <c r="J14" s="263">
        <v>15.5</v>
      </c>
      <c r="K14" s="263">
        <v>16.3</v>
      </c>
      <c r="L14" s="263">
        <v>17.6</v>
      </c>
      <c r="M14" s="263">
        <v>18</v>
      </c>
      <c r="N14" s="263">
        <v>19</v>
      </c>
      <c r="O14" s="263">
        <v>18.6</v>
      </c>
      <c r="P14" s="263">
        <v>17.5</v>
      </c>
      <c r="Q14" s="263">
        <v>16.3</v>
      </c>
      <c r="R14" s="263">
        <v>13.5</v>
      </c>
      <c r="S14" s="263">
        <v>12.6</v>
      </c>
      <c r="T14" s="263">
        <v>12.7</v>
      </c>
      <c r="U14" s="263">
        <v>11.8</v>
      </c>
      <c r="V14" s="263">
        <v>10.3</v>
      </c>
      <c r="W14" s="263">
        <v>9.4</v>
      </c>
      <c r="X14" s="263">
        <v>9.1</v>
      </c>
      <c r="Y14" s="263">
        <v>9.8</v>
      </c>
      <c r="Z14" s="209">
        <f t="shared" si="0"/>
        <v>13.504166666666668</v>
      </c>
      <c r="AA14" s="267">
        <v>19.3</v>
      </c>
      <c r="AB14" s="268" t="s">
        <v>429</v>
      </c>
      <c r="AC14" s="2">
        <v>12</v>
      </c>
      <c r="AD14" s="267">
        <v>8.8</v>
      </c>
      <c r="AE14" s="270" t="s">
        <v>503</v>
      </c>
      <c r="AF14" s="1"/>
    </row>
    <row r="15" spans="1:32" ht="11.25" customHeight="1">
      <c r="A15" s="210">
        <v>13</v>
      </c>
      <c r="B15" s="263">
        <v>9.3</v>
      </c>
      <c r="C15" s="263">
        <v>9.4</v>
      </c>
      <c r="D15" s="263">
        <v>9.5</v>
      </c>
      <c r="E15" s="263">
        <v>9.2</v>
      </c>
      <c r="F15" s="263">
        <v>9.4</v>
      </c>
      <c r="G15" s="263">
        <v>10.4</v>
      </c>
      <c r="H15" s="263">
        <v>11.1</v>
      </c>
      <c r="I15" s="263">
        <v>14.6</v>
      </c>
      <c r="J15" s="263">
        <v>16.9</v>
      </c>
      <c r="K15" s="263">
        <v>16.8</v>
      </c>
      <c r="L15" s="263">
        <v>17.4</v>
      </c>
      <c r="M15" s="263">
        <v>18.5</v>
      </c>
      <c r="N15" s="263">
        <v>18.9</v>
      </c>
      <c r="O15" s="263">
        <v>19</v>
      </c>
      <c r="P15" s="263">
        <v>18.4</v>
      </c>
      <c r="Q15" s="263">
        <v>17.6</v>
      </c>
      <c r="R15" s="263">
        <v>14.1</v>
      </c>
      <c r="S15" s="263">
        <v>13.3</v>
      </c>
      <c r="T15" s="263">
        <v>13</v>
      </c>
      <c r="U15" s="263">
        <v>13.1</v>
      </c>
      <c r="V15" s="263">
        <v>13</v>
      </c>
      <c r="W15" s="263">
        <v>13</v>
      </c>
      <c r="X15" s="263">
        <v>12.8</v>
      </c>
      <c r="Y15" s="263">
        <v>12.9</v>
      </c>
      <c r="Z15" s="209">
        <f t="shared" si="0"/>
        <v>13.816666666666665</v>
      </c>
      <c r="AA15" s="267">
        <v>19.1</v>
      </c>
      <c r="AB15" s="268" t="s">
        <v>97</v>
      </c>
      <c r="AC15" s="2">
        <v>13</v>
      </c>
      <c r="AD15" s="267">
        <v>9</v>
      </c>
      <c r="AE15" s="270" t="s">
        <v>504</v>
      </c>
      <c r="AF15" s="1"/>
    </row>
    <row r="16" spans="1:32" ht="11.25" customHeight="1">
      <c r="A16" s="210">
        <v>14</v>
      </c>
      <c r="B16" s="263">
        <v>12.8</v>
      </c>
      <c r="C16" s="263">
        <v>13.3</v>
      </c>
      <c r="D16" s="263">
        <v>13.3</v>
      </c>
      <c r="E16" s="263">
        <v>13.4</v>
      </c>
      <c r="F16" s="263">
        <v>13.8</v>
      </c>
      <c r="G16" s="263">
        <v>14.5</v>
      </c>
      <c r="H16" s="263">
        <v>15</v>
      </c>
      <c r="I16" s="263">
        <v>15.6</v>
      </c>
      <c r="J16" s="263">
        <v>16.1</v>
      </c>
      <c r="K16" s="263">
        <v>16.4</v>
      </c>
      <c r="L16" s="263">
        <v>16.6</v>
      </c>
      <c r="M16" s="263">
        <v>17</v>
      </c>
      <c r="N16" s="263">
        <v>17</v>
      </c>
      <c r="O16" s="263">
        <v>16.5</v>
      </c>
      <c r="P16" s="263">
        <v>16.7</v>
      </c>
      <c r="Q16" s="263">
        <v>16.4</v>
      </c>
      <c r="R16" s="263">
        <v>15.5</v>
      </c>
      <c r="S16" s="263">
        <v>14.9</v>
      </c>
      <c r="T16" s="263">
        <v>15.1</v>
      </c>
      <c r="U16" s="263">
        <v>16.2</v>
      </c>
      <c r="V16" s="263">
        <v>16.2</v>
      </c>
      <c r="W16" s="263">
        <v>16</v>
      </c>
      <c r="X16" s="263">
        <v>14.9</v>
      </c>
      <c r="Y16" s="263">
        <v>14.6</v>
      </c>
      <c r="Z16" s="209">
        <f t="shared" si="0"/>
        <v>15.324999999999998</v>
      </c>
      <c r="AA16" s="267">
        <v>17.2</v>
      </c>
      <c r="AB16" s="268" t="s">
        <v>490</v>
      </c>
      <c r="AC16" s="2">
        <v>14</v>
      </c>
      <c r="AD16" s="267">
        <v>12.6</v>
      </c>
      <c r="AE16" s="270" t="s">
        <v>505</v>
      </c>
      <c r="AF16" s="1"/>
    </row>
    <row r="17" spans="1:32" ht="11.25" customHeight="1">
      <c r="A17" s="210">
        <v>15</v>
      </c>
      <c r="B17" s="263">
        <v>15.1</v>
      </c>
      <c r="C17" s="263">
        <v>15.9</v>
      </c>
      <c r="D17" s="263">
        <v>16.1</v>
      </c>
      <c r="E17" s="263">
        <v>15.7</v>
      </c>
      <c r="F17" s="263">
        <v>14.9</v>
      </c>
      <c r="G17" s="263">
        <v>15.1</v>
      </c>
      <c r="H17" s="263">
        <v>14.6</v>
      </c>
      <c r="I17" s="263">
        <v>15.8</v>
      </c>
      <c r="J17" s="263">
        <v>18.4</v>
      </c>
      <c r="K17" s="263">
        <v>19.3</v>
      </c>
      <c r="L17" s="263">
        <v>20.4</v>
      </c>
      <c r="M17" s="263">
        <v>21.7</v>
      </c>
      <c r="N17" s="263">
        <v>22.1</v>
      </c>
      <c r="O17" s="263">
        <v>21.7</v>
      </c>
      <c r="P17" s="263">
        <v>20.7</v>
      </c>
      <c r="Q17" s="263">
        <v>19.4</v>
      </c>
      <c r="R17" s="263">
        <v>17.8</v>
      </c>
      <c r="S17" s="263">
        <v>17.2</v>
      </c>
      <c r="T17" s="263">
        <v>17.1</v>
      </c>
      <c r="U17" s="263">
        <v>15.3</v>
      </c>
      <c r="V17" s="263">
        <v>14.5</v>
      </c>
      <c r="W17" s="263">
        <v>13.3</v>
      </c>
      <c r="X17" s="263">
        <v>12.7</v>
      </c>
      <c r="Y17" s="263">
        <v>12.1</v>
      </c>
      <c r="Z17" s="209">
        <f t="shared" si="0"/>
        <v>16.95416666666667</v>
      </c>
      <c r="AA17" s="267">
        <v>22.1</v>
      </c>
      <c r="AB17" s="268" t="s">
        <v>461</v>
      </c>
      <c r="AC17" s="2">
        <v>15</v>
      </c>
      <c r="AD17" s="267">
        <v>12.1</v>
      </c>
      <c r="AE17" s="270" t="s">
        <v>66</v>
      </c>
      <c r="AF17" s="1"/>
    </row>
    <row r="18" spans="1:32" ht="11.25" customHeight="1">
      <c r="A18" s="210">
        <v>16</v>
      </c>
      <c r="B18" s="263">
        <v>10.7</v>
      </c>
      <c r="C18" s="263">
        <v>9.8</v>
      </c>
      <c r="D18" s="263">
        <v>7.2</v>
      </c>
      <c r="E18" s="263">
        <v>6.5</v>
      </c>
      <c r="F18" s="263">
        <v>6.1</v>
      </c>
      <c r="G18" s="263">
        <v>5.9</v>
      </c>
      <c r="H18" s="263">
        <v>7.8</v>
      </c>
      <c r="I18" s="263">
        <v>11</v>
      </c>
      <c r="J18" s="263">
        <v>12.7</v>
      </c>
      <c r="K18" s="263">
        <v>14.4</v>
      </c>
      <c r="L18" s="263">
        <v>15</v>
      </c>
      <c r="M18" s="263">
        <v>15</v>
      </c>
      <c r="N18" s="263">
        <v>14.8</v>
      </c>
      <c r="O18" s="263">
        <v>15</v>
      </c>
      <c r="P18" s="263">
        <v>14.3</v>
      </c>
      <c r="Q18" s="263">
        <v>13.7</v>
      </c>
      <c r="R18" s="263">
        <v>11.2</v>
      </c>
      <c r="S18" s="263">
        <v>10.1</v>
      </c>
      <c r="T18" s="263">
        <v>9.9</v>
      </c>
      <c r="U18" s="263">
        <v>9.1</v>
      </c>
      <c r="V18" s="263">
        <v>8.4</v>
      </c>
      <c r="W18" s="263">
        <v>9.1</v>
      </c>
      <c r="X18" s="263">
        <v>9</v>
      </c>
      <c r="Y18" s="263">
        <v>9</v>
      </c>
      <c r="Z18" s="209">
        <f t="shared" si="0"/>
        <v>10.654166666666667</v>
      </c>
      <c r="AA18" s="267">
        <v>15.5</v>
      </c>
      <c r="AB18" s="268" t="s">
        <v>491</v>
      </c>
      <c r="AC18" s="2">
        <v>16</v>
      </c>
      <c r="AD18" s="267">
        <v>5.8</v>
      </c>
      <c r="AE18" s="270" t="s">
        <v>506</v>
      </c>
      <c r="AF18" s="1"/>
    </row>
    <row r="19" spans="1:32" ht="11.25" customHeight="1">
      <c r="A19" s="210">
        <v>17</v>
      </c>
      <c r="B19" s="263">
        <v>9.1</v>
      </c>
      <c r="C19" s="263">
        <v>8.8</v>
      </c>
      <c r="D19" s="263">
        <v>9.8</v>
      </c>
      <c r="E19" s="263">
        <v>10.1</v>
      </c>
      <c r="F19" s="263">
        <v>9.4</v>
      </c>
      <c r="G19" s="263">
        <v>8.8</v>
      </c>
      <c r="H19" s="263">
        <v>9.3</v>
      </c>
      <c r="I19" s="263">
        <v>13.9</v>
      </c>
      <c r="J19" s="263">
        <v>15.5</v>
      </c>
      <c r="K19" s="263">
        <v>16.8</v>
      </c>
      <c r="L19" s="263">
        <v>15.7</v>
      </c>
      <c r="M19" s="263">
        <v>14.8</v>
      </c>
      <c r="N19" s="263">
        <v>14.5</v>
      </c>
      <c r="O19" s="263">
        <v>14</v>
      </c>
      <c r="P19" s="263">
        <v>13.6</v>
      </c>
      <c r="Q19" s="263">
        <v>13.2</v>
      </c>
      <c r="R19" s="263">
        <v>11.5</v>
      </c>
      <c r="S19" s="263">
        <v>11.3</v>
      </c>
      <c r="T19" s="263">
        <v>10.8</v>
      </c>
      <c r="U19" s="263">
        <v>10.9</v>
      </c>
      <c r="V19" s="263">
        <v>9.8</v>
      </c>
      <c r="W19" s="263">
        <v>8.9</v>
      </c>
      <c r="X19" s="263">
        <v>8.9</v>
      </c>
      <c r="Y19" s="263">
        <v>7.8</v>
      </c>
      <c r="Z19" s="209">
        <f t="shared" si="0"/>
        <v>11.549999999999999</v>
      </c>
      <c r="AA19" s="267">
        <v>17.1</v>
      </c>
      <c r="AB19" s="268" t="s">
        <v>433</v>
      </c>
      <c r="AC19" s="2">
        <v>17</v>
      </c>
      <c r="AD19" s="267">
        <v>7.7</v>
      </c>
      <c r="AE19" s="270" t="s">
        <v>507</v>
      </c>
      <c r="AF19" s="1"/>
    </row>
    <row r="20" spans="1:32" ht="11.25" customHeight="1">
      <c r="A20" s="210">
        <v>18</v>
      </c>
      <c r="B20" s="263">
        <v>7.1</v>
      </c>
      <c r="C20" s="263">
        <v>7.1</v>
      </c>
      <c r="D20" s="263">
        <v>6.6</v>
      </c>
      <c r="E20" s="263">
        <v>4.9</v>
      </c>
      <c r="F20" s="263">
        <v>4.2</v>
      </c>
      <c r="G20" s="263">
        <v>4.5</v>
      </c>
      <c r="H20" s="263">
        <v>6</v>
      </c>
      <c r="I20" s="263">
        <v>10.1</v>
      </c>
      <c r="J20" s="263">
        <v>11.6</v>
      </c>
      <c r="K20" s="263">
        <v>12.5</v>
      </c>
      <c r="L20" s="263">
        <v>12.8</v>
      </c>
      <c r="M20" s="263">
        <v>13.9</v>
      </c>
      <c r="N20" s="263">
        <v>13.8</v>
      </c>
      <c r="O20" s="263">
        <v>14.3</v>
      </c>
      <c r="P20" s="263">
        <v>13.8</v>
      </c>
      <c r="Q20" s="263">
        <v>13.2</v>
      </c>
      <c r="R20" s="263">
        <v>10.3</v>
      </c>
      <c r="S20" s="263">
        <v>9.9</v>
      </c>
      <c r="T20" s="263">
        <v>10.8</v>
      </c>
      <c r="U20" s="263">
        <v>9.6</v>
      </c>
      <c r="V20" s="263">
        <v>9.4</v>
      </c>
      <c r="W20" s="263">
        <v>10.3</v>
      </c>
      <c r="X20" s="263">
        <v>10.3</v>
      </c>
      <c r="Y20" s="263">
        <v>9.8</v>
      </c>
      <c r="Z20" s="209">
        <f t="shared" si="0"/>
        <v>9.866666666666669</v>
      </c>
      <c r="AA20" s="267">
        <v>14.5</v>
      </c>
      <c r="AB20" s="268" t="s">
        <v>224</v>
      </c>
      <c r="AC20" s="2">
        <v>18</v>
      </c>
      <c r="AD20" s="267">
        <v>4</v>
      </c>
      <c r="AE20" s="270" t="s">
        <v>472</v>
      </c>
      <c r="AF20" s="1"/>
    </row>
    <row r="21" spans="1:32" ht="11.25" customHeight="1">
      <c r="A21" s="210">
        <v>19</v>
      </c>
      <c r="B21" s="263">
        <v>11.1</v>
      </c>
      <c r="C21" s="263">
        <v>13</v>
      </c>
      <c r="D21" s="263">
        <v>13.1</v>
      </c>
      <c r="E21" s="263">
        <v>11.8</v>
      </c>
      <c r="F21" s="263">
        <v>11.5</v>
      </c>
      <c r="G21" s="263">
        <v>11.8</v>
      </c>
      <c r="H21" s="263">
        <v>12</v>
      </c>
      <c r="I21" s="263">
        <v>12.6</v>
      </c>
      <c r="J21" s="263">
        <v>13.6</v>
      </c>
      <c r="K21" s="263">
        <v>13.8</v>
      </c>
      <c r="L21" s="263">
        <v>14.1</v>
      </c>
      <c r="M21" s="263">
        <v>14</v>
      </c>
      <c r="N21" s="263">
        <v>13.9</v>
      </c>
      <c r="O21" s="263">
        <v>14.1</v>
      </c>
      <c r="P21" s="263">
        <v>14.2</v>
      </c>
      <c r="Q21" s="263">
        <v>13.8</v>
      </c>
      <c r="R21" s="263">
        <v>13.6</v>
      </c>
      <c r="S21" s="263">
        <v>13.1</v>
      </c>
      <c r="T21" s="263">
        <v>13.1</v>
      </c>
      <c r="U21" s="263">
        <v>13.2</v>
      </c>
      <c r="V21" s="263">
        <v>12.6</v>
      </c>
      <c r="W21" s="263">
        <v>12.7</v>
      </c>
      <c r="X21" s="263">
        <v>12.3</v>
      </c>
      <c r="Y21" s="263">
        <v>12.8</v>
      </c>
      <c r="Z21" s="209">
        <f t="shared" si="0"/>
        <v>12.991666666666667</v>
      </c>
      <c r="AA21" s="267">
        <v>14.3</v>
      </c>
      <c r="AB21" s="268" t="s">
        <v>67</v>
      </c>
      <c r="AC21" s="2">
        <v>19</v>
      </c>
      <c r="AD21" s="267">
        <v>9.8</v>
      </c>
      <c r="AE21" s="270" t="s">
        <v>508</v>
      </c>
      <c r="AF21" s="1"/>
    </row>
    <row r="22" spans="1:32" ht="11.25" customHeight="1">
      <c r="A22" s="218">
        <v>20</v>
      </c>
      <c r="B22" s="265">
        <v>13.1</v>
      </c>
      <c r="C22" s="265">
        <v>13.1</v>
      </c>
      <c r="D22" s="265">
        <v>13</v>
      </c>
      <c r="E22" s="265">
        <v>13.2</v>
      </c>
      <c r="F22" s="265">
        <v>13.3</v>
      </c>
      <c r="G22" s="265">
        <v>13.2</v>
      </c>
      <c r="H22" s="265">
        <v>13.5</v>
      </c>
      <c r="I22" s="265">
        <v>14.4</v>
      </c>
      <c r="J22" s="265">
        <v>16</v>
      </c>
      <c r="K22" s="265">
        <v>17.9</v>
      </c>
      <c r="L22" s="265">
        <v>19</v>
      </c>
      <c r="M22" s="265">
        <v>18.6</v>
      </c>
      <c r="N22" s="265">
        <v>19.8</v>
      </c>
      <c r="O22" s="265">
        <v>19.7</v>
      </c>
      <c r="P22" s="265">
        <v>19.9</v>
      </c>
      <c r="Q22" s="265">
        <v>17.9</v>
      </c>
      <c r="R22" s="265">
        <v>16.6</v>
      </c>
      <c r="S22" s="265">
        <v>15.5</v>
      </c>
      <c r="T22" s="265">
        <v>14.9</v>
      </c>
      <c r="U22" s="265">
        <v>14.3</v>
      </c>
      <c r="V22" s="265">
        <v>13.6</v>
      </c>
      <c r="W22" s="265">
        <v>13.2</v>
      </c>
      <c r="X22" s="265">
        <v>12.5</v>
      </c>
      <c r="Y22" s="265">
        <v>12.8</v>
      </c>
      <c r="Z22" s="219">
        <f t="shared" si="0"/>
        <v>15.375000000000002</v>
      </c>
      <c r="AA22" s="266">
        <v>20</v>
      </c>
      <c r="AB22" s="269" t="s">
        <v>254</v>
      </c>
      <c r="AC22" s="206">
        <v>20</v>
      </c>
      <c r="AD22" s="266">
        <v>12.3</v>
      </c>
      <c r="AE22" s="271" t="s">
        <v>371</v>
      </c>
      <c r="AF22" s="1"/>
    </row>
    <row r="23" spans="1:32" ht="11.25" customHeight="1">
      <c r="A23" s="210">
        <v>21</v>
      </c>
      <c r="B23" s="263">
        <v>12</v>
      </c>
      <c r="C23" s="263">
        <v>11.7</v>
      </c>
      <c r="D23" s="263">
        <v>11.3</v>
      </c>
      <c r="E23" s="263">
        <v>10.9</v>
      </c>
      <c r="F23" s="263">
        <v>10.5</v>
      </c>
      <c r="G23" s="263">
        <v>10.1</v>
      </c>
      <c r="H23" s="263">
        <v>11.3</v>
      </c>
      <c r="I23" s="263">
        <v>12.5</v>
      </c>
      <c r="J23" s="263">
        <v>13.4</v>
      </c>
      <c r="K23" s="263">
        <v>12.7</v>
      </c>
      <c r="L23" s="263">
        <v>13</v>
      </c>
      <c r="M23" s="263">
        <v>12.9</v>
      </c>
      <c r="N23" s="263">
        <v>12.9</v>
      </c>
      <c r="O23" s="263">
        <v>13</v>
      </c>
      <c r="P23" s="263">
        <v>13</v>
      </c>
      <c r="Q23" s="263">
        <v>12.3</v>
      </c>
      <c r="R23" s="263">
        <v>11.9</v>
      </c>
      <c r="S23" s="263">
        <v>11.8</v>
      </c>
      <c r="T23" s="263">
        <v>10.9</v>
      </c>
      <c r="U23" s="263">
        <v>11</v>
      </c>
      <c r="V23" s="263">
        <v>11.6</v>
      </c>
      <c r="W23" s="263">
        <v>11.7</v>
      </c>
      <c r="X23" s="263">
        <v>12.4</v>
      </c>
      <c r="Y23" s="263">
        <v>13.5</v>
      </c>
      <c r="Z23" s="209">
        <f t="shared" si="0"/>
        <v>12.012500000000001</v>
      </c>
      <c r="AA23" s="267">
        <v>13.7</v>
      </c>
      <c r="AB23" s="268" t="s">
        <v>492</v>
      </c>
      <c r="AC23" s="2">
        <v>21</v>
      </c>
      <c r="AD23" s="267">
        <v>10.1</v>
      </c>
      <c r="AE23" s="270" t="s">
        <v>509</v>
      </c>
      <c r="AF23" s="1"/>
    </row>
    <row r="24" spans="1:32" ht="11.25" customHeight="1">
      <c r="A24" s="210">
        <v>22</v>
      </c>
      <c r="B24" s="263">
        <v>13.5</v>
      </c>
      <c r="C24" s="263">
        <v>12.8</v>
      </c>
      <c r="D24" s="263">
        <v>12.7</v>
      </c>
      <c r="E24" s="263">
        <v>12.6</v>
      </c>
      <c r="F24" s="263">
        <v>12.6</v>
      </c>
      <c r="G24" s="263">
        <v>12.6</v>
      </c>
      <c r="H24" s="263">
        <v>12.8</v>
      </c>
      <c r="I24" s="263">
        <v>13.1</v>
      </c>
      <c r="J24" s="263">
        <v>14</v>
      </c>
      <c r="K24" s="263">
        <v>16.1</v>
      </c>
      <c r="L24" s="263">
        <v>17.4</v>
      </c>
      <c r="M24" s="263">
        <v>18.1</v>
      </c>
      <c r="N24" s="263">
        <v>19.1</v>
      </c>
      <c r="O24" s="263">
        <v>19.1</v>
      </c>
      <c r="P24" s="263">
        <v>18.5</v>
      </c>
      <c r="Q24" s="263">
        <v>16.7</v>
      </c>
      <c r="R24" s="263">
        <v>16</v>
      </c>
      <c r="S24" s="263">
        <v>15.5</v>
      </c>
      <c r="T24" s="263">
        <v>15.1</v>
      </c>
      <c r="U24" s="263">
        <v>13.8</v>
      </c>
      <c r="V24" s="263">
        <v>13.8</v>
      </c>
      <c r="W24" s="263">
        <v>13.6</v>
      </c>
      <c r="X24" s="263">
        <v>13.5</v>
      </c>
      <c r="Y24" s="263">
        <v>13.8</v>
      </c>
      <c r="Z24" s="209">
        <f t="shared" si="0"/>
        <v>14.866666666666667</v>
      </c>
      <c r="AA24" s="267">
        <v>19.3</v>
      </c>
      <c r="AB24" s="268" t="s">
        <v>493</v>
      </c>
      <c r="AC24" s="2">
        <v>22</v>
      </c>
      <c r="AD24" s="267">
        <v>12.5</v>
      </c>
      <c r="AE24" s="270" t="s">
        <v>446</v>
      </c>
      <c r="AF24" s="1"/>
    </row>
    <row r="25" spans="1:32" ht="11.25" customHeight="1">
      <c r="A25" s="210">
        <v>23</v>
      </c>
      <c r="B25" s="263">
        <v>14.1</v>
      </c>
      <c r="C25" s="263">
        <v>14.4</v>
      </c>
      <c r="D25" s="263">
        <v>13</v>
      </c>
      <c r="E25" s="263">
        <v>10.5</v>
      </c>
      <c r="F25" s="263">
        <v>9.2</v>
      </c>
      <c r="G25" s="263">
        <v>8.4</v>
      </c>
      <c r="H25" s="263">
        <v>8.3</v>
      </c>
      <c r="I25" s="263">
        <v>8.5</v>
      </c>
      <c r="J25" s="263">
        <v>9.6</v>
      </c>
      <c r="K25" s="263">
        <v>9.6</v>
      </c>
      <c r="L25" s="263">
        <v>10.2</v>
      </c>
      <c r="M25" s="263">
        <v>11</v>
      </c>
      <c r="N25" s="263">
        <v>11.3</v>
      </c>
      <c r="O25" s="263">
        <v>11.4</v>
      </c>
      <c r="P25" s="263">
        <v>10.8</v>
      </c>
      <c r="Q25" s="263">
        <v>9.9</v>
      </c>
      <c r="R25" s="263">
        <v>8.6</v>
      </c>
      <c r="S25" s="263">
        <v>7.2</v>
      </c>
      <c r="T25" s="263">
        <v>6.8</v>
      </c>
      <c r="U25" s="263">
        <v>7</v>
      </c>
      <c r="V25" s="263">
        <v>7</v>
      </c>
      <c r="W25" s="263">
        <v>6.8</v>
      </c>
      <c r="X25" s="263">
        <v>6.5</v>
      </c>
      <c r="Y25" s="263">
        <v>6.4</v>
      </c>
      <c r="Z25" s="209">
        <f t="shared" si="0"/>
        <v>9.437500000000002</v>
      </c>
      <c r="AA25" s="267">
        <v>14.5</v>
      </c>
      <c r="AB25" s="268" t="s">
        <v>107</v>
      </c>
      <c r="AC25" s="2">
        <v>23</v>
      </c>
      <c r="AD25" s="267">
        <v>6.3</v>
      </c>
      <c r="AE25" s="270" t="s">
        <v>66</v>
      </c>
      <c r="AF25" s="1"/>
    </row>
    <row r="26" spans="1:32" ht="11.25" customHeight="1">
      <c r="A26" s="210">
        <v>24</v>
      </c>
      <c r="B26" s="263">
        <v>6.2</v>
      </c>
      <c r="C26" s="263">
        <v>5.8</v>
      </c>
      <c r="D26" s="263">
        <v>5.7</v>
      </c>
      <c r="E26" s="263">
        <v>5.1</v>
      </c>
      <c r="F26" s="263">
        <v>4.8</v>
      </c>
      <c r="G26" s="263">
        <v>4.5</v>
      </c>
      <c r="H26" s="263">
        <v>2.8</v>
      </c>
      <c r="I26" s="263">
        <v>1.8</v>
      </c>
      <c r="J26" s="263">
        <v>1.4</v>
      </c>
      <c r="K26" s="263">
        <v>1.8</v>
      </c>
      <c r="L26" s="263">
        <v>2.1</v>
      </c>
      <c r="M26" s="263">
        <v>2.2</v>
      </c>
      <c r="N26" s="263">
        <v>2.4</v>
      </c>
      <c r="O26" s="263">
        <v>2.6</v>
      </c>
      <c r="P26" s="263">
        <v>2.7</v>
      </c>
      <c r="Q26" s="263">
        <v>3.3</v>
      </c>
      <c r="R26" s="263">
        <v>3.2</v>
      </c>
      <c r="S26" s="263">
        <v>3.8</v>
      </c>
      <c r="T26" s="263">
        <v>3.8</v>
      </c>
      <c r="U26" s="263">
        <v>3.6</v>
      </c>
      <c r="V26" s="263">
        <v>4.1</v>
      </c>
      <c r="W26" s="263">
        <v>3.2</v>
      </c>
      <c r="X26" s="263">
        <v>2.3</v>
      </c>
      <c r="Y26" s="263">
        <v>2.9</v>
      </c>
      <c r="Z26" s="209">
        <f t="shared" si="0"/>
        <v>3.4208333333333325</v>
      </c>
      <c r="AA26" s="267">
        <v>6.4</v>
      </c>
      <c r="AB26" s="268" t="s">
        <v>494</v>
      </c>
      <c r="AC26" s="2">
        <v>24</v>
      </c>
      <c r="AD26" s="267">
        <v>1.4</v>
      </c>
      <c r="AE26" s="270" t="s">
        <v>405</v>
      </c>
      <c r="AF26" s="1"/>
    </row>
    <row r="27" spans="1:32" ht="11.25" customHeight="1">
      <c r="A27" s="210">
        <v>25</v>
      </c>
      <c r="B27" s="263">
        <v>2.1</v>
      </c>
      <c r="C27" s="263">
        <v>1.3</v>
      </c>
      <c r="D27" s="263">
        <v>1</v>
      </c>
      <c r="E27" s="263">
        <v>1</v>
      </c>
      <c r="F27" s="263">
        <v>1</v>
      </c>
      <c r="G27" s="263">
        <v>1.8</v>
      </c>
      <c r="H27" s="263">
        <v>2.8</v>
      </c>
      <c r="I27" s="263">
        <v>5.6</v>
      </c>
      <c r="J27" s="263">
        <v>8.1</v>
      </c>
      <c r="K27" s="263">
        <v>8.8</v>
      </c>
      <c r="L27" s="263">
        <v>9.9</v>
      </c>
      <c r="M27" s="263">
        <v>10.4</v>
      </c>
      <c r="N27" s="263">
        <v>10.9</v>
      </c>
      <c r="O27" s="263">
        <v>11.5</v>
      </c>
      <c r="P27" s="263">
        <v>10.9</v>
      </c>
      <c r="Q27" s="263">
        <v>9.1</v>
      </c>
      <c r="R27" s="263">
        <v>7</v>
      </c>
      <c r="S27" s="263">
        <v>6.4</v>
      </c>
      <c r="T27" s="263">
        <v>5.5</v>
      </c>
      <c r="U27" s="263">
        <v>4.9</v>
      </c>
      <c r="V27" s="263">
        <v>4.9</v>
      </c>
      <c r="W27" s="263">
        <v>5.4</v>
      </c>
      <c r="X27" s="263">
        <v>5.4</v>
      </c>
      <c r="Y27" s="263">
        <v>4.8</v>
      </c>
      <c r="Z27" s="209">
        <f t="shared" si="0"/>
        <v>5.854166666666668</v>
      </c>
      <c r="AA27" s="267">
        <v>11.5</v>
      </c>
      <c r="AB27" s="268" t="s">
        <v>302</v>
      </c>
      <c r="AC27" s="2">
        <v>25</v>
      </c>
      <c r="AD27" s="267">
        <v>0.9</v>
      </c>
      <c r="AE27" s="270" t="s">
        <v>158</v>
      </c>
      <c r="AF27" s="1"/>
    </row>
    <row r="28" spans="1:32" ht="11.25" customHeight="1">
      <c r="A28" s="210">
        <v>26</v>
      </c>
      <c r="B28" s="263">
        <v>4.4</v>
      </c>
      <c r="C28" s="263">
        <v>5.1</v>
      </c>
      <c r="D28" s="263">
        <v>4.7</v>
      </c>
      <c r="E28" s="263">
        <v>3.4</v>
      </c>
      <c r="F28" s="263">
        <v>3.7</v>
      </c>
      <c r="G28" s="263">
        <v>3.7</v>
      </c>
      <c r="H28" s="263">
        <v>4.8</v>
      </c>
      <c r="I28" s="263">
        <v>7.3</v>
      </c>
      <c r="J28" s="263">
        <v>9.4</v>
      </c>
      <c r="K28" s="263">
        <v>10.3</v>
      </c>
      <c r="L28" s="263">
        <v>10.6</v>
      </c>
      <c r="M28" s="263">
        <v>10.7</v>
      </c>
      <c r="N28" s="263">
        <v>10.7</v>
      </c>
      <c r="O28" s="263">
        <v>10.5</v>
      </c>
      <c r="P28" s="263">
        <v>10.5</v>
      </c>
      <c r="Q28" s="263">
        <v>10.2</v>
      </c>
      <c r="R28" s="263">
        <v>7.9</v>
      </c>
      <c r="S28" s="263">
        <v>8</v>
      </c>
      <c r="T28" s="263">
        <v>8.4</v>
      </c>
      <c r="U28" s="263">
        <v>8.9</v>
      </c>
      <c r="V28" s="263">
        <v>8.7</v>
      </c>
      <c r="W28" s="263">
        <v>9.3</v>
      </c>
      <c r="X28" s="263">
        <v>10.2</v>
      </c>
      <c r="Y28" s="263">
        <v>10.1</v>
      </c>
      <c r="Z28" s="209">
        <f t="shared" si="0"/>
        <v>7.979166666666667</v>
      </c>
      <c r="AA28" s="267">
        <v>11.2</v>
      </c>
      <c r="AB28" s="268" t="s">
        <v>495</v>
      </c>
      <c r="AC28" s="2">
        <v>26</v>
      </c>
      <c r="AD28" s="267">
        <v>3.2</v>
      </c>
      <c r="AE28" s="270" t="s">
        <v>428</v>
      </c>
      <c r="AF28" s="1"/>
    </row>
    <row r="29" spans="1:32" ht="11.25" customHeight="1">
      <c r="A29" s="210">
        <v>27</v>
      </c>
      <c r="B29" s="263">
        <v>10.2</v>
      </c>
      <c r="C29" s="263">
        <v>9.9</v>
      </c>
      <c r="D29" s="263">
        <v>9.7</v>
      </c>
      <c r="E29" s="263">
        <v>9.6</v>
      </c>
      <c r="F29" s="263">
        <v>9.4</v>
      </c>
      <c r="G29" s="263">
        <v>9.5</v>
      </c>
      <c r="H29" s="263">
        <v>10</v>
      </c>
      <c r="I29" s="263">
        <v>10.3</v>
      </c>
      <c r="J29" s="263">
        <v>11.4</v>
      </c>
      <c r="K29" s="263">
        <v>12.6</v>
      </c>
      <c r="L29" s="263">
        <v>13.2</v>
      </c>
      <c r="M29" s="263">
        <v>13.5</v>
      </c>
      <c r="N29" s="263">
        <v>13.6</v>
      </c>
      <c r="O29" s="263">
        <v>13.4</v>
      </c>
      <c r="P29" s="263">
        <v>12.2</v>
      </c>
      <c r="Q29" s="263">
        <v>11.7</v>
      </c>
      <c r="R29" s="263">
        <v>11.3</v>
      </c>
      <c r="S29" s="263">
        <v>10.9</v>
      </c>
      <c r="T29" s="263">
        <v>10.5</v>
      </c>
      <c r="U29" s="263">
        <v>10.1</v>
      </c>
      <c r="V29" s="263">
        <v>10.6</v>
      </c>
      <c r="W29" s="263">
        <v>10.4</v>
      </c>
      <c r="X29" s="263">
        <v>10.1</v>
      </c>
      <c r="Y29" s="263">
        <v>10</v>
      </c>
      <c r="Z29" s="209">
        <f t="shared" si="0"/>
        <v>11.004166666666668</v>
      </c>
      <c r="AA29" s="267">
        <v>13.7</v>
      </c>
      <c r="AB29" s="268" t="s">
        <v>385</v>
      </c>
      <c r="AC29" s="2">
        <v>27</v>
      </c>
      <c r="AD29" s="267">
        <v>9.4</v>
      </c>
      <c r="AE29" s="270" t="s">
        <v>510</v>
      </c>
      <c r="AF29" s="1"/>
    </row>
    <row r="30" spans="1:32" ht="11.25" customHeight="1">
      <c r="A30" s="210">
        <v>28</v>
      </c>
      <c r="B30" s="263">
        <v>10.2</v>
      </c>
      <c r="C30" s="263">
        <v>10.2</v>
      </c>
      <c r="D30" s="263">
        <v>10.2</v>
      </c>
      <c r="E30" s="263">
        <v>10</v>
      </c>
      <c r="F30" s="263">
        <v>9.7</v>
      </c>
      <c r="G30" s="263">
        <v>9.5</v>
      </c>
      <c r="H30" s="263">
        <v>8.2</v>
      </c>
      <c r="I30" s="263">
        <v>10.2</v>
      </c>
      <c r="J30" s="263">
        <v>11.6</v>
      </c>
      <c r="K30" s="263">
        <v>12.1</v>
      </c>
      <c r="L30" s="263">
        <v>12.6</v>
      </c>
      <c r="M30" s="263">
        <v>13.1</v>
      </c>
      <c r="N30" s="263">
        <v>13.6</v>
      </c>
      <c r="O30" s="263">
        <v>12.3</v>
      </c>
      <c r="P30" s="263">
        <v>11.6</v>
      </c>
      <c r="Q30" s="263">
        <v>10</v>
      </c>
      <c r="R30" s="263">
        <v>8.8</v>
      </c>
      <c r="S30" s="263">
        <v>8.2</v>
      </c>
      <c r="T30" s="263">
        <v>8.1</v>
      </c>
      <c r="U30" s="263">
        <v>8.2</v>
      </c>
      <c r="V30" s="263">
        <v>7.1</v>
      </c>
      <c r="W30" s="263">
        <v>5</v>
      </c>
      <c r="X30" s="263">
        <v>4.5</v>
      </c>
      <c r="Y30" s="263">
        <v>4.4</v>
      </c>
      <c r="Z30" s="209">
        <f t="shared" si="0"/>
        <v>9.558333333333332</v>
      </c>
      <c r="AA30" s="267">
        <v>13.8</v>
      </c>
      <c r="AB30" s="268" t="s">
        <v>496</v>
      </c>
      <c r="AC30" s="2">
        <v>28</v>
      </c>
      <c r="AD30" s="267">
        <v>4</v>
      </c>
      <c r="AE30" s="270" t="s">
        <v>371</v>
      </c>
      <c r="AF30" s="1"/>
    </row>
    <row r="31" spans="1:32" ht="11.25" customHeight="1">
      <c r="A31" s="210">
        <v>29</v>
      </c>
      <c r="B31" s="263">
        <v>3.6</v>
      </c>
      <c r="C31" s="263">
        <v>3.4</v>
      </c>
      <c r="D31" s="263">
        <v>3.3</v>
      </c>
      <c r="E31" s="263">
        <v>3.3</v>
      </c>
      <c r="F31" s="263">
        <v>6.2</v>
      </c>
      <c r="G31" s="263">
        <v>6.9</v>
      </c>
      <c r="H31" s="263">
        <v>6.2</v>
      </c>
      <c r="I31" s="263">
        <v>8.5</v>
      </c>
      <c r="J31" s="263">
        <v>10.4</v>
      </c>
      <c r="K31" s="263">
        <v>11.6</v>
      </c>
      <c r="L31" s="263">
        <v>12</v>
      </c>
      <c r="M31" s="263">
        <v>12.1</v>
      </c>
      <c r="N31" s="263">
        <v>12.8</v>
      </c>
      <c r="O31" s="263">
        <v>11.7</v>
      </c>
      <c r="P31" s="263">
        <v>12</v>
      </c>
      <c r="Q31" s="263">
        <v>10.5</v>
      </c>
      <c r="R31" s="263">
        <v>7.4</v>
      </c>
      <c r="S31" s="263">
        <v>6.4</v>
      </c>
      <c r="T31" s="263">
        <v>5.3</v>
      </c>
      <c r="U31" s="263">
        <v>4.9</v>
      </c>
      <c r="V31" s="263">
        <v>3.6</v>
      </c>
      <c r="W31" s="263">
        <v>3.4</v>
      </c>
      <c r="X31" s="263">
        <v>3.2</v>
      </c>
      <c r="Y31" s="263">
        <v>2.7</v>
      </c>
      <c r="Z31" s="209">
        <f t="shared" si="0"/>
        <v>7.141666666666667</v>
      </c>
      <c r="AA31" s="267">
        <v>13</v>
      </c>
      <c r="AB31" s="268" t="s">
        <v>226</v>
      </c>
      <c r="AC31" s="2">
        <v>29</v>
      </c>
      <c r="AD31" s="267">
        <v>2.6</v>
      </c>
      <c r="AE31" s="270" t="s">
        <v>147</v>
      </c>
      <c r="AF31" s="1"/>
    </row>
    <row r="32" spans="1:32" ht="11.25" customHeight="1">
      <c r="A32" s="210">
        <v>30</v>
      </c>
      <c r="B32" s="263">
        <v>2.1</v>
      </c>
      <c r="C32" s="263">
        <v>2.9</v>
      </c>
      <c r="D32" s="263">
        <v>4.8</v>
      </c>
      <c r="E32" s="263">
        <v>4.7</v>
      </c>
      <c r="F32" s="263">
        <v>4.4</v>
      </c>
      <c r="G32" s="263">
        <v>2.6</v>
      </c>
      <c r="H32" s="263">
        <v>3.3</v>
      </c>
      <c r="I32" s="263">
        <v>6.3</v>
      </c>
      <c r="J32" s="263">
        <v>7.4</v>
      </c>
      <c r="K32" s="263">
        <v>9</v>
      </c>
      <c r="L32" s="263">
        <v>9.2</v>
      </c>
      <c r="M32" s="263">
        <v>9.3</v>
      </c>
      <c r="N32" s="263">
        <v>9.5</v>
      </c>
      <c r="O32" s="263">
        <v>9.3</v>
      </c>
      <c r="P32" s="263">
        <v>9.2</v>
      </c>
      <c r="Q32" s="263">
        <v>9</v>
      </c>
      <c r="R32" s="263">
        <v>8</v>
      </c>
      <c r="S32" s="263">
        <v>8</v>
      </c>
      <c r="T32" s="263">
        <v>8.4</v>
      </c>
      <c r="U32" s="263">
        <v>8.6</v>
      </c>
      <c r="V32" s="263">
        <v>8.7</v>
      </c>
      <c r="W32" s="263">
        <v>9.2</v>
      </c>
      <c r="X32" s="263">
        <v>9.5</v>
      </c>
      <c r="Y32" s="263">
        <v>9.4</v>
      </c>
      <c r="Z32" s="209">
        <f t="shared" si="0"/>
        <v>7.199999999999999</v>
      </c>
      <c r="AA32" s="267">
        <v>9.7</v>
      </c>
      <c r="AB32" s="268" t="s">
        <v>497</v>
      </c>
      <c r="AC32" s="2">
        <v>30</v>
      </c>
      <c r="AD32" s="267">
        <v>2</v>
      </c>
      <c r="AE32" s="270" t="s">
        <v>511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9.449999999999998</v>
      </c>
      <c r="C34" s="212">
        <f t="shared" si="1"/>
        <v>9.359999999999998</v>
      </c>
      <c r="D34" s="212">
        <f t="shared" si="1"/>
        <v>9.273333333333333</v>
      </c>
      <c r="E34" s="212">
        <f t="shared" si="1"/>
        <v>8.946666666666665</v>
      </c>
      <c r="F34" s="212">
        <f t="shared" si="1"/>
        <v>8.953333333333331</v>
      </c>
      <c r="G34" s="212">
        <f t="shared" si="1"/>
        <v>8.956666666666669</v>
      </c>
      <c r="H34" s="212">
        <f t="shared" si="1"/>
        <v>9.300000000000002</v>
      </c>
      <c r="I34" s="212">
        <f t="shared" si="1"/>
        <v>11.020000000000003</v>
      </c>
      <c r="J34" s="212">
        <f t="shared" si="1"/>
        <v>12.359999999999998</v>
      </c>
      <c r="K34" s="212">
        <f t="shared" si="1"/>
        <v>13.166666666666673</v>
      </c>
      <c r="L34" s="212">
        <f t="shared" si="1"/>
        <v>13.796666666666669</v>
      </c>
      <c r="M34" s="212">
        <f t="shared" si="1"/>
        <v>14.163333333333332</v>
      </c>
      <c r="N34" s="212">
        <f t="shared" si="1"/>
        <v>14.446666666666667</v>
      </c>
      <c r="O34" s="212">
        <f t="shared" si="1"/>
        <v>14.363333333333335</v>
      </c>
      <c r="P34" s="212">
        <f t="shared" si="1"/>
        <v>13.899999999999999</v>
      </c>
      <c r="Q34" s="212">
        <f t="shared" si="1"/>
        <v>13.003333333333332</v>
      </c>
      <c r="R34" s="212">
        <f>AVERAGE(R3:R33)</f>
        <v>11.520000000000001</v>
      </c>
      <c r="S34" s="212">
        <f aca="true" t="shared" si="2" ref="S34:Y34">AVERAGE(S3:S33)</f>
        <v>10.946666666666664</v>
      </c>
      <c r="T34" s="212">
        <f t="shared" si="2"/>
        <v>10.726666666666667</v>
      </c>
      <c r="U34" s="212">
        <f t="shared" si="2"/>
        <v>10.353333333333332</v>
      </c>
      <c r="V34" s="212">
        <f t="shared" si="2"/>
        <v>9.956666666666669</v>
      </c>
      <c r="W34" s="212">
        <f t="shared" si="2"/>
        <v>9.659999999999998</v>
      </c>
      <c r="X34" s="212">
        <f t="shared" si="2"/>
        <v>9.493333333333334</v>
      </c>
      <c r="Y34" s="212">
        <f t="shared" si="2"/>
        <v>9.453333333333335</v>
      </c>
      <c r="Z34" s="212">
        <f>AVERAGE(B3:Y33)</f>
        <v>11.107083333333344</v>
      </c>
      <c r="AA34" s="213">
        <f>(AVERAGE(最高))</f>
        <v>15.259999999999998</v>
      </c>
      <c r="AB34" s="214"/>
      <c r="AC34" s="215"/>
      <c r="AD34" s="213">
        <f>(AVERAGE(最低))</f>
        <v>7.123333333333333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22.1</v>
      </c>
      <c r="C46" s="251">
        <v>15</v>
      </c>
      <c r="D46" s="272" t="s">
        <v>461</v>
      </c>
      <c r="E46" s="192"/>
      <c r="F46" s="155"/>
      <c r="G46" s="156">
        <f>MIN(最低)</f>
        <v>0.9</v>
      </c>
      <c r="H46" s="251">
        <v>25</v>
      </c>
      <c r="I46" s="273" t="s">
        <v>158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73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2016</v>
      </c>
      <c r="AA1" s="1" t="s">
        <v>1</v>
      </c>
      <c r="AB1" s="221">
        <v>12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9.4</v>
      </c>
      <c r="C3" s="263">
        <v>9.3</v>
      </c>
      <c r="D3" s="263">
        <v>9.4</v>
      </c>
      <c r="E3" s="263">
        <v>9.8</v>
      </c>
      <c r="F3" s="263">
        <v>9.5</v>
      </c>
      <c r="G3" s="263">
        <v>9.8</v>
      </c>
      <c r="H3" s="263">
        <v>10</v>
      </c>
      <c r="I3" s="263">
        <v>10.5</v>
      </c>
      <c r="J3" s="263">
        <v>11.5</v>
      </c>
      <c r="K3" s="263">
        <v>12.2</v>
      </c>
      <c r="L3" s="263">
        <v>12.5</v>
      </c>
      <c r="M3" s="263">
        <v>13.1</v>
      </c>
      <c r="N3" s="263">
        <v>14.2</v>
      </c>
      <c r="O3" s="263">
        <v>16</v>
      </c>
      <c r="P3" s="263">
        <v>14.8</v>
      </c>
      <c r="Q3" s="263">
        <v>14.9</v>
      </c>
      <c r="R3" s="263">
        <v>14.7</v>
      </c>
      <c r="S3" s="263">
        <v>13.8</v>
      </c>
      <c r="T3" s="263">
        <v>12.3</v>
      </c>
      <c r="U3" s="263">
        <v>12.4</v>
      </c>
      <c r="V3" s="263">
        <v>12.4</v>
      </c>
      <c r="W3" s="263">
        <v>11.8</v>
      </c>
      <c r="X3" s="263">
        <v>12</v>
      </c>
      <c r="Y3" s="263">
        <v>13.4</v>
      </c>
      <c r="Z3" s="209">
        <f aca="true" t="shared" si="0" ref="Z3:Z33">AVERAGE(B3:Y3)</f>
        <v>12.070833333333333</v>
      </c>
      <c r="AA3" s="267">
        <v>16.3</v>
      </c>
      <c r="AB3" s="268" t="s">
        <v>512</v>
      </c>
      <c r="AC3" s="2">
        <v>1</v>
      </c>
      <c r="AD3" s="267">
        <v>9.3</v>
      </c>
      <c r="AE3" s="270" t="s">
        <v>527</v>
      </c>
      <c r="AF3" s="1"/>
    </row>
    <row r="4" spans="1:32" ht="11.25" customHeight="1">
      <c r="A4" s="210">
        <v>2</v>
      </c>
      <c r="B4" s="263">
        <v>12.4</v>
      </c>
      <c r="C4" s="263">
        <v>11.2</v>
      </c>
      <c r="D4" s="263">
        <v>10.1</v>
      </c>
      <c r="E4" s="263">
        <v>9.7</v>
      </c>
      <c r="F4" s="263">
        <v>9.1</v>
      </c>
      <c r="G4" s="263">
        <v>9.1</v>
      </c>
      <c r="H4" s="263">
        <v>9.2</v>
      </c>
      <c r="I4" s="263">
        <v>11.1</v>
      </c>
      <c r="J4" s="263">
        <v>12.4</v>
      </c>
      <c r="K4" s="263">
        <v>12.8</v>
      </c>
      <c r="L4" s="263">
        <v>14</v>
      </c>
      <c r="M4" s="263">
        <v>14.9</v>
      </c>
      <c r="N4" s="263">
        <v>15.7</v>
      </c>
      <c r="O4" s="263">
        <v>15.6</v>
      </c>
      <c r="P4" s="263">
        <v>14.8</v>
      </c>
      <c r="Q4" s="263">
        <v>11.8</v>
      </c>
      <c r="R4" s="263">
        <v>9</v>
      </c>
      <c r="S4" s="264">
        <v>10</v>
      </c>
      <c r="T4" s="263">
        <v>9.3</v>
      </c>
      <c r="U4" s="263">
        <v>8.9</v>
      </c>
      <c r="V4" s="263">
        <v>7.6</v>
      </c>
      <c r="W4" s="263">
        <v>6.3</v>
      </c>
      <c r="X4" s="263">
        <v>7.1</v>
      </c>
      <c r="Y4" s="263">
        <v>6.2</v>
      </c>
      <c r="Z4" s="209">
        <f t="shared" si="0"/>
        <v>10.762500000000001</v>
      </c>
      <c r="AA4" s="267">
        <v>15.8</v>
      </c>
      <c r="AB4" s="268" t="s">
        <v>484</v>
      </c>
      <c r="AC4" s="2">
        <v>2</v>
      </c>
      <c r="AD4" s="267">
        <v>6.1</v>
      </c>
      <c r="AE4" s="270" t="s">
        <v>66</v>
      </c>
      <c r="AF4" s="1"/>
    </row>
    <row r="5" spans="1:32" ht="11.25" customHeight="1">
      <c r="A5" s="210">
        <v>3</v>
      </c>
      <c r="B5" s="263">
        <v>6.9</v>
      </c>
      <c r="C5" s="263">
        <v>7.2</v>
      </c>
      <c r="D5" s="263">
        <v>5.6</v>
      </c>
      <c r="E5" s="263">
        <v>6.7</v>
      </c>
      <c r="F5" s="263">
        <v>6</v>
      </c>
      <c r="G5" s="263">
        <v>6.3</v>
      </c>
      <c r="H5" s="263">
        <v>7.4</v>
      </c>
      <c r="I5" s="263">
        <v>10.4</v>
      </c>
      <c r="J5" s="263">
        <v>14</v>
      </c>
      <c r="K5" s="263">
        <v>14.8</v>
      </c>
      <c r="L5" s="263">
        <v>14.8</v>
      </c>
      <c r="M5" s="263">
        <v>15.6</v>
      </c>
      <c r="N5" s="263">
        <v>15.5</v>
      </c>
      <c r="O5" s="263">
        <v>15.6</v>
      </c>
      <c r="P5" s="263">
        <v>15.2</v>
      </c>
      <c r="Q5" s="263">
        <v>13.9</v>
      </c>
      <c r="R5" s="263">
        <v>12.1</v>
      </c>
      <c r="S5" s="263">
        <v>11.2</v>
      </c>
      <c r="T5" s="263">
        <v>10.6</v>
      </c>
      <c r="U5" s="263">
        <v>10.5</v>
      </c>
      <c r="V5" s="263">
        <v>10.3</v>
      </c>
      <c r="W5" s="263">
        <v>10.1</v>
      </c>
      <c r="X5" s="263">
        <v>10.7</v>
      </c>
      <c r="Y5" s="263">
        <v>11</v>
      </c>
      <c r="Z5" s="209">
        <f t="shared" si="0"/>
        <v>10.933333333333332</v>
      </c>
      <c r="AA5" s="267">
        <v>15.8</v>
      </c>
      <c r="AB5" s="268" t="s">
        <v>224</v>
      </c>
      <c r="AC5" s="2">
        <v>3</v>
      </c>
      <c r="AD5" s="267">
        <v>5.5</v>
      </c>
      <c r="AE5" s="270" t="s">
        <v>409</v>
      </c>
      <c r="AF5" s="1"/>
    </row>
    <row r="6" spans="1:32" ht="11.25" customHeight="1">
      <c r="A6" s="210">
        <v>4</v>
      </c>
      <c r="B6" s="263">
        <v>11.1</v>
      </c>
      <c r="C6" s="263">
        <v>10.7</v>
      </c>
      <c r="D6" s="263">
        <v>10.9</v>
      </c>
      <c r="E6" s="263">
        <v>10.6</v>
      </c>
      <c r="F6" s="263">
        <v>10.9</v>
      </c>
      <c r="G6" s="263">
        <v>11</v>
      </c>
      <c r="H6" s="263">
        <v>10.7</v>
      </c>
      <c r="I6" s="263">
        <v>13.6</v>
      </c>
      <c r="J6" s="263">
        <v>16.2</v>
      </c>
      <c r="K6" s="263">
        <v>16.1</v>
      </c>
      <c r="L6" s="263">
        <v>16.7</v>
      </c>
      <c r="M6" s="263">
        <v>17.2</v>
      </c>
      <c r="N6" s="263">
        <v>16.2</v>
      </c>
      <c r="O6" s="263">
        <v>15.7</v>
      </c>
      <c r="P6" s="263">
        <v>15.2</v>
      </c>
      <c r="Q6" s="263">
        <v>14.3</v>
      </c>
      <c r="R6" s="263">
        <v>11.2</v>
      </c>
      <c r="S6" s="263">
        <v>11.6</v>
      </c>
      <c r="T6" s="263">
        <v>12</v>
      </c>
      <c r="U6" s="263">
        <v>11.5</v>
      </c>
      <c r="V6" s="263">
        <v>11.4</v>
      </c>
      <c r="W6" s="263">
        <v>11.7</v>
      </c>
      <c r="X6" s="263">
        <v>12.3</v>
      </c>
      <c r="Y6" s="263">
        <v>13.1</v>
      </c>
      <c r="Z6" s="209">
        <f t="shared" si="0"/>
        <v>12.99583333333333</v>
      </c>
      <c r="AA6" s="267">
        <v>17.7</v>
      </c>
      <c r="AB6" s="268" t="s">
        <v>88</v>
      </c>
      <c r="AC6" s="2">
        <v>4</v>
      </c>
      <c r="AD6" s="267">
        <v>10.4</v>
      </c>
      <c r="AE6" s="270" t="s">
        <v>504</v>
      </c>
      <c r="AF6" s="1"/>
    </row>
    <row r="7" spans="1:32" ht="11.25" customHeight="1">
      <c r="A7" s="210">
        <v>5</v>
      </c>
      <c r="B7" s="263">
        <v>12.1</v>
      </c>
      <c r="C7" s="263">
        <v>12</v>
      </c>
      <c r="D7" s="263">
        <v>12.2</v>
      </c>
      <c r="E7" s="263">
        <v>11.9</v>
      </c>
      <c r="F7" s="263">
        <v>11.9</v>
      </c>
      <c r="G7" s="263">
        <v>11</v>
      </c>
      <c r="H7" s="263">
        <v>10.4</v>
      </c>
      <c r="I7" s="263">
        <v>12.5</v>
      </c>
      <c r="J7" s="263">
        <v>14.9</v>
      </c>
      <c r="K7" s="263">
        <v>16.8</v>
      </c>
      <c r="L7" s="263">
        <v>18.3</v>
      </c>
      <c r="M7" s="263">
        <v>19.4</v>
      </c>
      <c r="N7" s="263">
        <v>19.3</v>
      </c>
      <c r="O7" s="263">
        <v>18.1</v>
      </c>
      <c r="P7" s="263">
        <v>16.8</v>
      </c>
      <c r="Q7" s="263">
        <v>16.2</v>
      </c>
      <c r="R7" s="263">
        <v>13.6</v>
      </c>
      <c r="S7" s="263">
        <v>12.9</v>
      </c>
      <c r="T7" s="263">
        <v>12.7</v>
      </c>
      <c r="U7" s="263">
        <v>12.5</v>
      </c>
      <c r="V7" s="263">
        <v>12.5</v>
      </c>
      <c r="W7" s="263">
        <v>12.8</v>
      </c>
      <c r="X7" s="263">
        <v>13.3</v>
      </c>
      <c r="Y7" s="263">
        <v>12.8</v>
      </c>
      <c r="Z7" s="209">
        <f t="shared" si="0"/>
        <v>14.037500000000001</v>
      </c>
      <c r="AA7" s="267">
        <v>20.1</v>
      </c>
      <c r="AB7" s="268" t="s">
        <v>497</v>
      </c>
      <c r="AC7" s="2">
        <v>5</v>
      </c>
      <c r="AD7" s="267">
        <v>10.3</v>
      </c>
      <c r="AE7" s="270" t="s">
        <v>528</v>
      </c>
      <c r="AF7" s="1"/>
    </row>
    <row r="8" spans="1:32" ht="11.25" customHeight="1">
      <c r="A8" s="210">
        <v>6</v>
      </c>
      <c r="B8" s="263">
        <v>12.4</v>
      </c>
      <c r="C8" s="263">
        <v>12.6</v>
      </c>
      <c r="D8" s="263">
        <v>11.6</v>
      </c>
      <c r="E8" s="263">
        <v>11.6</v>
      </c>
      <c r="F8" s="263">
        <v>11</v>
      </c>
      <c r="G8" s="263">
        <v>12.4</v>
      </c>
      <c r="H8" s="263">
        <v>12.6</v>
      </c>
      <c r="I8" s="263">
        <v>14.9</v>
      </c>
      <c r="J8" s="263">
        <v>15.2</v>
      </c>
      <c r="K8" s="263">
        <v>16.3</v>
      </c>
      <c r="L8" s="263">
        <v>15.4</v>
      </c>
      <c r="M8" s="263">
        <v>14.7</v>
      </c>
      <c r="N8" s="263">
        <v>14.1</v>
      </c>
      <c r="O8" s="263">
        <v>12.9</v>
      </c>
      <c r="P8" s="263">
        <v>11.7</v>
      </c>
      <c r="Q8" s="263">
        <v>9.4</v>
      </c>
      <c r="R8" s="263">
        <v>8.1</v>
      </c>
      <c r="S8" s="263">
        <v>6.7</v>
      </c>
      <c r="T8" s="263">
        <v>6.3</v>
      </c>
      <c r="U8" s="263">
        <v>6</v>
      </c>
      <c r="V8" s="263">
        <v>5.4</v>
      </c>
      <c r="W8" s="263">
        <v>5.1</v>
      </c>
      <c r="X8" s="263">
        <v>4.9</v>
      </c>
      <c r="Y8" s="263">
        <v>4.7</v>
      </c>
      <c r="Z8" s="209">
        <f t="shared" si="0"/>
        <v>10.666666666666666</v>
      </c>
      <c r="AA8" s="267">
        <v>16.3</v>
      </c>
      <c r="AB8" s="268" t="s">
        <v>513</v>
      </c>
      <c r="AC8" s="2">
        <v>6</v>
      </c>
      <c r="AD8" s="267">
        <v>4.6</v>
      </c>
      <c r="AE8" s="270" t="s">
        <v>63</v>
      </c>
      <c r="AF8" s="1"/>
    </row>
    <row r="9" spans="1:32" ht="11.25" customHeight="1">
      <c r="A9" s="210">
        <v>7</v>
      </c>
      <c r="B9" s="263">
        <v>2.4</v>
      </c>
      <c r="C9" s="263">
        <v>1.9</v>
      </c>
      <c r="D9" s="263">
        <v>3.2</v>
      </c>
      <c r="E9" s="263">
        <v>2.1</v>
      </c>
      <c r="F9" s="263">
        <v>2.5</v>
      </c>
      <c r="G9" s="263">
        <v>2.6</v>
      </c>
      <c r="H9" s="263">
        <v>2.3</v>
      </c>
      <c r="I9" s="263">
        <v>4</v>
      </c>
      <c r="J9" s="263">
        <v>6.5</v>
      </c>
      <c r="K9" s="263">
        <v>7.1</v>
      </c>
      <c r="L9" s="263">
        <v>8</v>
      </c>
      <c r="M9" s="263">
        <v>9.4</v>
      </c>
      <c r="N9" s="263">
        <v>10.5</v>
      </c>
      <c r="O9" s="263">
        <v>10.9</v>
      </c>
      <c r="P9" s="263">
        <v>10.2</v>
      </c>
      <c r="Q9" s="263">
        <v>9</v>
      </c>
      <c r="R9" s="263">
        <v>6.2</v>
      </c>
      <c r="S9" s="263">
        <v>6.8</v>
      </c>
      <c r="T9" s="263">
        <v>7.3</v>
      </c>
      <c r="U9" s="263">
        <v>7.5</v>
      </c>
      <c r="V9" s="263">
        <v>6.9</v>
      </c>
      <c r="W9" s="263">
        <v>6.9</v>
      </c>
      <c r="X9" s="263">
        <v>6.2</v>
      </c>
      <c r="Y9" s="263">
        <v>5.8</v>
      </c>
      <c r="Z9" s="209">
        <f t="shared" si="0"/>
        <v>6.091666666666668</v>
      </c>
      <c r="AA9" s="267">
        <v>11</v>
      </c>
      <c r="AB9" s="268" t="s">
        <v>514</v>
      </c>
      <c r="AC9" s="2">
        <v>7</v>
      </c>
      <c r="AD9" s="267">
        <v>1.8</v>
      </c>
      <c r="AE9" s="270" t="s">
        <v>529</v>
      </c>
      <c r="AF9" s="1"/>
    </row>
    <row r="10" spans="1:32" ht="11.25" customHeight="1">
      <c r="A10" s="210">
        <v>8</v>
      </c>
      <c r="B10" s="263">
        <v>5.7</v>
      </c>
      <c r="C10" s="263">
        <v>4.9</v>
      </c>
      <c r="D10" s="263">
        <v>6.8</v>
      </c>
      <c r="E10" s="263">
        <v>4.7</v>
      </c>
      <c r="F10" s="263">
        <v>4.3</v>
      </c>
      <c r="G10" s="263">
        <v>3.8</v>
      </c>
      <c r="H10" s="263">
        <v>4.1</v>
      </c>
      <c r="I10" s="263">
        <v>9.2</v>
      </c>
      <c r="J10" s="263">
        <v>11.2</v>
      </c>
      <c r="K10" s="263">
        <v>11.9</v>
      </c>
      <c r="L10" s="263">
        <v>12.5</v>
      </c>
      <c r="M10" s="263">
        <v>13.3</v>
      </c>
      <c r="N10" s="263">
        <v>13.3</v>
      </c>
      <c r="O10" s="263">
        <v>13.2</v>
      </c>
      <c r="P10" s="263">
        <v>12.3</v>
      </c>
      <c r="Q10" s="263">
        <v>9.9</v>
      </c>
      <c r="R10" s="263">
        <v>8.6</v>
      </c>
      <c r="S10" s="263">
        <v>7.5</v>
      </c>
      <c r="T10" s="263">
        <v>6.9</v>
      </c>
      <c r="U10" s="263">
        <v>5.7</v>
      </c>
      <c r="V10" s="263">
        <v>5.2</v>
      </c>
      <c r="W10" s="263">
        <v>5.4</v>
      </c>
      <c r="X10" s="263">
        <v>5.2</v>
      </c>
      <c r="Y10" s="263">
        <v>5.9</v>
      </c>
      <c r="Z10" s="209">
        <f t="shared" si="0"/>
        <v>7.979166666666667</v>
      </c>
      <c r="AA10" s="267">
        <v>13.6</v>
      </c>
      <c r="AB10" s="268" t="s">
        <v>342</v>
      </c>
      <c r="AC10" s="2">
        <v>8</v>
      </c>
      <c r="AD10" s="267">
        <v>3.7</v>
      </c>
      <c r="AE10" s="270" t="s">
        <v>530</v>
      </c>
      <c r="AF10" s="1"/>
    </row>
    <row r="11" spans="1:32" ht="11.25" customHeight="1">
      <c r="A11" s="210">
        <v>9</v>
      </c>
      <c r="B11" s="263">
        <v>6.6</v>
      </c>
      <c r="C11" s="263">
        <v>7.3</v>
      </c>
      <c r="D11" s="263">
        <v>7.8</v>
      </c>
      <c r="E11" s="263">
        <v>7.6</v>
      </c>
      <c r="F11" s="263">
        <v>7.8</v>
      </c>
      <c r="G11" s="263">
        <v>7.8</v>
      </c>
      <c r="H11" s="263">
        <v>7.6</v>
      </c>
      <c r="I11" s="263">
        <v>10.5</v>
      </c>
      <c r="J11" s="263">
        <v>12.1</v>
      </c>
      <c r="K11" s="263">
        <v>12.7</v>
      </c>
      <c r="L11" s="263">
        <v>14</v>
      </c>
      <c r="M11" s="263">
        <v>15</v>
      </c>
      <c r="N11" s="263">
        <v>15.5</v>
      </c>
      <c r="O11" s="263">
        <v>15.8</v>
      </c>
      <c r="P11" s="263">
        <v>15.8</v>
      </c>
      <c r="Q11" s="263">
        <v>14.5</v>
      </c>
      <c r="R11" s="263">
        <v>12.9</v>
      </c>
      <c r="S11" s="263">
        <v>12.6</v>
      </c>
      <c r="T11" s="263">
        <v>12.5</v>
      </c>
      <c r="U11" s="263">
        <v>11.9</v>
      </c>
      <c r="V11" s="263">
        <v>9.3</v>
      </c>
      <c r="W11" s="263">
        <v>10.2</v>
      </c>
      <c r="X11" s="263">
        <v>10.6</v>
      </c>
      <c r="Y11" s="263">
        <v>10.7</v>
      </c>
      <c r="Z11" s="209">
        <f t="shared" si="0"/>
        <v>11.2125</v>
      </c>
      <c r="AA11" s="267">
        <v>16</v>
      </c>
      <c r="AB11" s="268" t="s">
        <v>68</v>
      </c>
      <c r="AC11" s="2">
        <v>9</v>
      </c>
      <c r="AD11" s="267">
        <v>5.9</v>
      </c>
      <c r="AE11" s="270" t="s">
        <v>499</v>
      </c>
      <c r="AF11" s="1"/>
    </row>
    <row r="12" spans="1:32" ht="11.25" customHeight="1">
      <c r="A12" s="218">
        <v>10</v>
      </c>
      <c r="B12" s="265">
        <v>10.3</v>
      </c>
      <c r="C12" s="265">
        <v>9.9</v>
      </c>
      <c r="D12" s="265">
        <v>8.9</v>
      </c>
      <c r="E12" s="265">
        <v>8.7</v>
      </c>
      <c r="F12" s="265">
        <v>8.5</v>
      </c>
      <c r="G12" s="265">
        <v>7.8</v>
      </c>
      <c r="H12" s="265">
        <v>7</v>
      </c>
      <c r="I12" s="265">
        <v>8</v>
      </c>
      <c r="J12" s="265">
        <v>9</v>
      </c>
      <c r="K12" s="265">
        <v>9.7</v>
      </c>
      <c r="L12" s="265">
        <v>10.7</v>
      </c>
      <c r="M12" s="265">
        <v>10.9</v>
      </c>
      <c r="N12" s="265">
        <v>10</v>
      </c>
      <c r="O12" s="265">
        <v>10</v>
      </c>
      <c r="P12" s="265">
        <v>9.1</v>
      </c>
      <c r="Q12" s="265">
        <v>7.1</v>
      </c>
      <c r="R12" s="265">
        <v>6.1</v>
      </c>
      <c r="S12" s="265">
        <v>5.3</v>
      </c>
      <c r="T12" s="265">
        <v>4.7</v>
      </c>
      <c r="U12" s="265">
        <v>3.9</v>
      </c>
      <c r="V12" s="265">
        <v>3.9</v>
      </c>
      <c r="W12" s="265">
        <v>4.7</v>
      </c>
      <c r="X12" s="265">
        <v>2.9</v>
      </c>
      <c r="Y12" s="265">
        <v>1.7</v>
      </c>
      <c r="Z12" s="219">
        <f t="shared" si="0"/>
        <v>7.449999999999999</v>
      </c>
      <c r="AA12" s="266">
        <v>11</v>
      </c>
      <c r="AB12" s="269" t="s">
        <v>163</v>
      </c>
      <c r="AC12" s="206">
        <v>10</v>
      </c>
      <c r="AD12" s="266">
        <v>1.7</v>
      </c>
      <c r="AE12" s="271" t="s">
        <v>66</v>
      </c>
      <c r="AF12" s="1"/>
    </row>
    <row r="13" spans="1:32" ht="11.25" customHeight="1">
      <c r="A13" s="210">
        <v>11</v>
      </c>
      <c r="B13" s="263">
        <v>1.1</v>
      </c>
      <c r="C13" s="263">
        <v>1.1</v>
      </c>
      <c r="D13" s="263">
        <v>0.6</v>
      </c>
      <c r="E13" s="263">
        <v>0.2</v>
      </c>
      <c r="F13" s="263">
        <v>0.2</v>
      </c>
      <c r="G13" s="263">
        <v>0.3</v>
      </c>
      <c r="H13" s="263">
        <v>0.3</v>
      </c>
      <c r="I13" s="263">
        <v>5.1</v>
      </c>
      <c r="J13" s="263">
        <v>7.1</v>
      </c>
      <c r="K13" s="263">
        <v>7.5</v>
      </c>
      <c r="L13" s="263">
        <v>8.1</v>
      </c>
      <c r="M13" s="263">
        <v>8.3</v>
      </c>
      <c r="N13" s="263">
        <v>9</v>
      </c>
      <c r="O13" s="263">
        <v>8.3</v>
      </c>
      <c r="P13" s="263">
        <v>7.7</v>
      </c>
      <c r="Q13" s="263">
        <v>5.9</v>
      </c>
      <c r="R13" s="263">
        <v>5</v>
      </c>
      <c r="S13" s="263">
        <v>4.2</v>
      </c>
      <c r="T13" s="263">
        <v>3.6</v>
      </c>
      <c r="U13" s="263">
        <v>3.3</v>
      </c>
      <c r="V13" s="263">
        <v>2.9</v>
      </c>
      <c r="W13" s="263">
        <v>2.1</v>
      </c>
      <c r="X13" s="263">
        <v>1</v>
      </c>
      <c r="Y13" s="263">
        <v>0.3</v>
      </c>
      <c r="Z13" s="209">
        <f t="shared" si="0"/>
        <v>3.8833333333333333</v>
      </c>
      <c r="AA13" s="267">
        <v>9</v>
      </c>
      <c r="AB13" s="268" t="s">
        <v>173</v>
      </c>
      <c r="AC13" s="2">
        <v>11</v>
      </c>
      <c r="AD13" s="267">
        <v>-0.2</v>
      </c>
      <c r="AE13" s="270" t="s">
        <v>327</v>
      </c>
      <c r="AF13" s="1"/>
    </row>
    <row r="14" spans="1:32" ht="11.25" customHeight="1">
      <c r="A14" s="210">
        <v>12</v>
      </c>
      <c r="B14" s="263">
        <v>0.3</v>
      </c>
      <c r="C14" s="263">
        <v>0.4</v>
      </c>
      <c r="D14" s="263">
        <v>0.3</v>
      </c>
      <c r="E14" s="263">
        <v>0.7</v>
      </c>
      <c r="F14" s="263">
        <v>1.1</v>
      </c>
      <c r="G14" s="263">
        <v>1.1</v>
      </c>
      <c r="H14" s="263">
        <v>1.3</v>
      </c>
      <c r="I14" s="263">
        <v>3.7</v>
      </c>
      <c r="J14" s="263">
        <v>6.6</v>
      </c>
      <c r="K14" s="263">
        <v>8.1</v>
      </c>
      <c r="L14" s="263">
        <v>8.4</v>
      </c>
      <c r="M14" s="263">
        <v>9.2</v>
      </c>
      <c r="N14" s="263">
        <v>9.4</v>
      </c>
      <c r="O14" s="263">
        <v>10.2</v>
      </c>
      <c r="P14" s="263">
        <v>9.3</v>
      </c>
      <c r="Q14" s="263">
        <v>8.4</v>
      </c>
      <c r="R14" s="263">
        <v>5.3</v>
      </c>
      <c r="S14" s="263">
        <v>5</v>
      </c>
      <c r="T14" s="263">
        <v>4.9</v>
      </c>
      <c r="U14" s="263">
        <v>5.3</v>
      </c>
      <c r="V14" s="263">
        <v>6.2</v>
      </c>
      <c r="W14" s="263">
        <v>6.9</v>
      </c>
      <c r="X14" s="263">
        <v>7</v>
      </c>
      <c r="Y14" s="263">
        <v>6.7</v>
      </c>
      <c r="Z14" s="209">
        <f t="shared" si="0"/>
        <v>5.241666666666667</v>
      </c>
      <c r="AA14" s="267">
        <v>10.3</v>
      </c>
      <c r="AB14" s="268" t="s">
        <v>515</v>
      </c>
      <c r="AC14" s="2">
        <v>12</v>
      </c>
      <c r="AD14" s="267">
        <v>0.1</v>
      </c>
      <c r="AE14" s="270" t="s">
        <v>315</v>
      </c>
      <c r="AF14" s="1"/>
    </row>
    <row r="15" spans="1:32" ht="11.25" customHeight="1">
      <c r="A15" s="210">
        <v>13</v>
      </c>
      <c r="B15" s="263">
        <v>5.5</v>
      </c>
      <c r="C15" s="263">
        <v>5.8</v>
      </c>
      <c r="D15" s="263">
        <v>6.5</v>
      </c>
      <c r="E15" s="263">
        <v>8</v>
      </c>
      <c r="F15" s="263">
        <v>8.3</v>
      </c>
      <c r="G15" s="263">
        <v>7.4</v>
      </c>
      <c r="H15" s="263">
        <v>7.5</v>
      </c>
      <c r="I15" s="263">
        <v>10.3</v>
      </c>
      <c r="J15" s="263">
        <v>10.7</v>
      </c>
      <c r="K15" s="263">
        <v>11.3</v>
      </c>
      <c r="L15" s="263">
        <v>12</v>
      </c>
      <c r="M15" s="263">
        <v>14.1</v>
      </c>
      <c r="N15" s="263">
        <v>14.8</v>
      </c>
      <c r="O15" s="263">
        <v>14.5</v>
      </c>
      <c r="P15" s="263">
        <v>14.1</v>
      </c>
      <c r="Q15" s="263">
        <v>13.5</v>
      </c>
      <c r="R15" s="263">
        <v>12.8</v>
      </c>
      <c r="S15" s="263">
        <v>12</v>
      </c>
      <c r="T15" s="263">
        <v>11.4</v>
      </c>
      <c r="U15" s="263">
        <v>12</v>
      </c>
      <c r="V15" s="263">
        <v>11.2</v>
      </c>
      <c r="W15" s="263">
        <v>9.9</v>
      </c>
      <c r="X15" s="263">
        <v>9.3</v>
      </c>
      <c r="Y15" s="263">
        <v>9.1</v>
      </c>
      <c r="Z15" s="209">
        <f t="shared" si="0"/>
        <v>10.5</v>
      </c>
      <c r="AA15" s="267">
        <v>15.1</v>
      </c>
      <c r="AB15" s="268" t="s">
        <v>516</v>
      </c>
      <c r="AC15" s="2">
        <v>13</v>
      </c>
      <c r="AD15" s="267">
        <v>5.3</v>
      </c>
      <c r="AE15" s="270" t="s">
        <v>531</v>
      </c>
      <c r="AF15" s="1"/>
    </row>
    <row r="16" spans="1:32" ht="11.25" customHeight="1">
      <c r="A16" s="210">
        <v>14</v>
      </c>
      <c r="B16" s="263">
        <v>8.9</v>
      </c>
      <c r="C16" s="263">
        <v>8.9</v>
      </c>
      <c r="D16" s="263">
        <v>8.7</v>
      </c>
      <c r="E16" s="263">
        <v>8.6</v>
      </c>
      <c r="F16" s="263">
        <v>8.1</v>
      </c>
      <c r="G16" s="263">
        <v>8.1</v>
      </c>
      <c r="H16" s="263">
        <v>6.7</v>
      </c>
      <c r="I16" s="263">
        <v>6.8</v>
      </c>
      <c r="J16" s="263">
        <v>7</v>
      </c>
      <c r="K16" s="263">
        <v>7.4</v>
      </c>
      <c r="L16" s="263">
        <v>7.8</v>
      </c>
      <c r="M16" s="263">
        <v>8.1</v>
      </c>
      <c r="N16" s="263">
        <v>8.4</v>
      </c>
      <c r="O16" s="263">
        <v>8.5</v>
      </c>
      <c r="P16" s="263">
        <v>8.4</v>
      </c>
      <c r="Q16" s="263">
        <v>8</v>
      </c>
      <c r="R16" s="263">
        <v>7.2</v>
      </c>
      <c r="S16" s="263">
        <v>6.3</v>
      </c>
      <c r="T16" s="263">
        <v>4.7</v>
      </c>
      <c r="U16" s="263">
        <v>3.2</v>
      </c>
      <c r="V16" s="263">
        <v>2.3</v>
      </c>
      <c r="W16" s="263">
        <v>1.8</v>
      </c>
      <c r="X16" s="263">
        <v>1.9</v>
      </c>
      <c r="Y16" s="263">
        <v>1.8</v>
      </c>
      <c r="Z16" s="209">
        <f t="shared" si="0"/>
        <v>6.566666666666669</v>
      </c>
      <c r="AA16" s="267">
        <v>9.1</v>
      </c>
      <c r="AB16" s="268" t="s">
        <v>517</v>
      </c>
      <c r="AC16" s="2">
        <v>14</v>
      </c>
      <c r="AD16" s="267">
        <v>1.4</v>
      </c>
      <c r="AE16" s="270" t="s">
        <v>279</v>
      </c>
      <c r="AF16" s="1"/>
    </row>
    <row r="17" spans="1:32" ht="11.25" customHeight="1">
      <c r="A17" s="210">
        <v>15</v>
      </c>
      <c r="B17" s="263">
        <v>4.8</v>
      </c>
      <c r="C17" s="263">
        <v>4.4</v>
      </c>
      <c r="D17" s="263">
        <v>4.3</v>
      </c>
      <c r="E17" s="263">
        <v>4.8</v>
      </c>
      <c r="F17" s="263">
        <v>4.9</v>
      </c>
      <c r="G17" s="263">
        <v>4.4</v>
      </c>
      <c r="H17" s="263">
        <v>2.3</v>
      </c>
      <c r="I17" s="263">
        <v>4.2</v>
      </c>
      <c r="J17" s="263">
        <v>6.8</v>
      </c>
      <c r="K17" s="263">
        <v>7.9</v>
      </c>
      <c r="L17" s="263">
        <v>8.7</v>
      </c>
      <c r="M17" s="263">
        <v>9.4</v>
      </c>
      <c r="N17" s="263">
        <v>10</v>
      </c>
      <c r="O17" s="263">
        <v>9.9</v>
      </c>
      <c r="P17" s="263">
        <v>9.4</v>
      </c>
      <c r="Q17" s="263">
        <v>7.5</v>
      </c>
      <c r="R17" s="263">
        <v>6.1</v>
      </c>
      <c r="S17" s="263">
        <v>5</v>
      </c>
      <c r="T17" s="263">
        <v>4.6</v>
      </c>
      <c r="U17" s="263">
        <v>4.4</v>
      </c>
      <c r="V17" s="263">
        <v>4.4</v>
      </c>
      <c r="W17" s="263">
        <v>4.5</v>
      </c>
      <c r="X17" s="263">
        <v>3.8</v>
      </c>
      <c r="Y17" s="263">
        <v>2.9</v>
      </c>
      <c r="Z17" s="209">
        <f t="shared" si="0"/>
        <v>5.8083333333333345</v>
      </c>
      <c r="AA17" s="267">
        <v>10.3</v>
      </c>
      <c r="AB17" s="268" t="s">
        <v>518</v>
      </c>
      <c r="AC17" s="2">
        <v>15</v>
      </c>
      <c r="AD17" s="267">
        <v>1.8</v>
      </c>
      <c r="AE17" s="270" t="s">
        <v>285</v>
      </c>
      <c r="AF17" s="1"/>
    </row>
    <row r="18" spans="1:32" ht="11.25" customHeight="1">
      <c r="A18" s="210">
        <v>16</v>
      </c>
      <c r="B18" s="263">
        <v>2.3</v>
      </c>
      <c r="C18" s="263">
        <v>1.8</v>
      </c>
      <c r="D18" s="263">
        <v>1.9</v>
      </c>
      <c r="E18" s="263">
        <v>2</v>
      </c>
      <c r="F18" s="263">
        <v>3.2</v>
      </c>
      <c r="G18" s="263">
        <v>2.7</v>
      </c>
      <c r="H18" s="263">
        <v>3</v>
      </c>
      <c r="I18" s="263">
        <v>3.8</v>
      </c>
      <c r="J18" s="263">
        <v>5.8</v>
      </c>
      <c r="K18" s="263">
        <v>6.7</v>
      </c>
      <c r="L18" s="263">
        <v>7.8</v>
      </c>
      <c r="M18" s="263">
        <v>8.8</v>
      </c>
      <c r="N18" s="263">
        <v>9.6</v>
      </c>
      <c r="O18" s="263">
        <v>9.4</v>
      </c>
      <c r="P18" s="263">
        <v>7.6</v>
      </c>
      <c r="Q18" s="263">
        <v>5.5</v>
      </c>
      <c r="R18" s="263">
        <v>3.9</v>
      </c>
      <c r="S18" s="263">
        <v>2.9</v>
      </c>
      <c r="T18" s="263">
        <v>1.7</v>
      </c>
      <c r="U18" s="263">
        <v>1.5</v>
      </c>
      <c r="V18" s="263">
        <v>0.3</v>
      </c>
      <c r="W18" s="263">
        <v>0.3</v>
      </c>
      <c r="X18" s="263">
        <v>0.8</v>
      </c>
      <c r="Y18" s="263">
        <v>0</v>
      </c>
      <c r="Z18" s="209">
        <f t="shared" si="0"/>
        <v>3.8874999999999997</v>
      </c>
      <c r="AA18" s="267">
        <v>9.6</v>
      </c>
      <c r="AB18" s="268" t="s">
        <v>58</v>
      </c>
      <c r="AC18" s="2">
        <v>16</v>
      </c>
      <c r="AD18" s="267">
        <v>-0.1</v>
      </c>
      <c r="AE18" s="270" t="s">
        <v>237</v>
      </c>
      <c r="AF18" s="1"/>
    </row>
    <row r="19" spans="1:32" ht="11.25" customHeight="1">
      <c r="A19" s="210">
        <v>17</v>
      </c>
      <c r="B19" s="263">
        <v>-0.2</v>
      </c>
      <c r="C19" s="263">
        <v>-0.8</v>
      </c>
      <c r="D19" s="263">
        <v>-1.4</v>
      </c>
      <c r="E19" s="263">
        <v>2</v>
      </c>
      <c r="F19" s="263">
        <v>2.3</v>
      </c>
      <c r="G19" s="263">
        <v>2.5</v>
      </c>
      <c r="H19" s="263">
        <v>3.6</v>
      </c>
      <c r="I19" s="263">
        <v>5.8</v>
      </c>
      <c r="J19" s="263">
        <v>7.7</v>
      </c>
      <c r="K19" s="263">
        <v>8.7</v>
      </c>
      <c r="L19" s="263">
        <v>9.7</v>
      </c>
      <c r="M19" s="263">
        <v>10.8</v>
      </c>
      <c r="N19" s="263">
        <v>11.4</v>
      </c>
      <c r="O19" s="263">
        <v>10.5</v>
      </c>
      <c r="P19" s="263">
        <v>10.8</v>
      </c>
      <c r="Q19" s="263">
        <v>9.3</v>
      </c>
      <c r="R19" s="263">
        <v>6.2</v>
      </c>
      <c r="S19" s="263">
        <v>5</v>
      </c>
      <c r="T19" s="263">
        <v>4.9</v>
      </c>
      <c r="U19" s="263">
        <v>5.9</v>
      </c>
      <c r="V19" s="263">
        <v>6.4</v>
      </c>
      <c r="W19" s="263">
        <v>4.1</v>
      </c>
      <c r="X19" s="263">
        <v>3.6</v>
      </c>
      <c r="Y19" s="263">
        <v>4</v>
      </c>
      <c r="Z19" s="209">
        <f t="shared" si="0"/>
        <v>5.533333333333334</v>
      </c>
      <c r="AA19" s="267">
        <v>11.7</v>
      </c>
      <c r="AB19" s="268" t="s">
        <v>497</v>
      </c>
      <c r="AC19" s="2">
        <v>17</v>
      </c>
      <c r="AD19" s="267">
        <v>-1.4</v>
      </c>
      <c r="AE19" s="270" t="s">
        <v>532</v>
      </c>
      <c r="AF19" s="1"/>
    </row>
    <row r="20" spans="1:32" ht="11.25" customHeight="1">
      <c r="A20" s="210">
        <v>18</v>
      </c>
      <c r="B20" s="263">
        <v>3</v>
      </c>
      <c r="C20" s="263">
        <v>3</v>
      </c>
      <c r="D20" s="263">
        <v>3.3</v>
      </c>
      <c r="E20" s="263">
        <v>3.5</v>
      </c>
      <c r="F20" s="263">
        <v>3.7</v>
      </c>
      <c r="G20" s="263">
        <v>3.7</v>
      </c>
      <c r="H20" s="263">
        <v>5</v>
      </c>
      <c r="I20" s="263">
        <v>7.3</v>
      </c>
      <c r="J20" s="263">
        <v>11.2</v>
      </c>
      <c r="K20" s="263">
        <v>12.8</v>
      </c>
      <c r="L20" s="263">
        <v>12.7</v>
      </c>
      <c r="M20" s="263">
        <v>14.9</v>
      </c>
      <c r="N20" s="263">
        <v>15.4</v>
      </c>
      <c r="O20" s="263">
        <v>14.9</v>
      </c>
      <c r="P20" s="263">
        <v>14.6</v>
      </c>
      <c r="Q20" s="263">
        <v>13.2</v>
      </c>
      <c r="R20" s="263">
        <v>9.2</v>
      </c>
      <c r="S20" s="263">
        <v>8.7</v>
      </c>
      <c r="T20" s="263">
        <v>7.8</v>
      </c>
      <c r="U20" s="263">
        <v>8.1</v>
      </c>
      <c r="V20" s="263">
        <v>8.2</v>
      </c>
      <c r="W20" s="263">
        <v>9.5</v>
      </c>
      <c r="X20" s="263">
        <v>8.8</v>
      </c>
      <c r="Y20" s="263">
        <v>8.9</v>
      </c>
      <c r="Z20" s="209">
        <f t="shared" si="0"/>
        <v>8.808333333333334</v>
      </c>
      <c r="AA20" s="267">
        <v>15.4</v>
      </c>
      <c r="AB20" s="268" t="s">
        <v>173</v>
      </c>
      <c r="AC20" s="2">
        <v>18</v>
      </c>
      <c r="AD20" s="267">
        <v>2.7</v>
      </c>
      <c r="AE20" s="270" t="s">
        <v>533</v>
      </c>
      <c r="AF20" s="1"/>
    </row>
    <row r="21" spans="1:32" ht="11.25" customHeight="1">
      <c r="A21" s="210">
        <v>19</v>
      </c>
      <c r="B21" s="263">
        <v>8.4</v>
      </c>
      <c r="C21" s="263">
        <v>8.6</v>
      </c>
      <c r="D21" s="263">
        <v>7.7</v>
      </c>
      <c r="E21" s="263">
        <v>6.9</v>
      </c>
      <c r="F21" s="263">
        <v>7.2</v>
      </c>
      <c r="G21" s="263">
        <v>7.1</v>
      </c>
      <c r="H21" s="263">
        <v>6.7</v>
      </c>
      <c r="I21" s="263">
        <v>8.2</v>
      </c>
      <c r="J21" s="263">
        <v>12.1</v>
      </c>
      <c r="K21" s="263">
        <v>14.4</v>
      </c>
      <c r="L21" s="263">
        <v>16.1</v>
      </c>
      <c r="M21" s="263">
        <v>16.4</v>
      </c>
      <c r="N21" s="263">
        <v>16.7</v>
      </c>
      <c r="O21" s="263">
        <v>16.6</v>
      </c>
      <c r="P21" s="263">
        <v>15.6</v>
      </c>
      <c r="Q21" s="263">
        <v>14.3</v>
      </c>
      <c r="R21" s="263">
        <v>10.8</v>
      </c>
      <c r="S21" s="263">
        <v>9.9</v>
      </c>
      <c r="T21" s="263">
        <v>9.1</v>
      </c>
      <c r="U21" s="263">
        <v>8.9</v>
      </c>
      <c r="V21" s="263">
        <v>9.1</v>
      </c>
      <c r="W21" s="263">
        <v>9.1</v>
      </c>
      <c r="X21" s="263">
        <v>9.2</v>
      </c>
      <c r="Y21" s="263">
        <v>8.9</v>
      </c>
      <c r="Z21" s="209">
        <f t="shared" si="0"/>
        <v>10.75</v>
      </c>
      <c r="AA21" s="267">
        <v>17.1</v>
      </c>
      <c r="AB21" s="268" t="s">
        <v>268</v>
      </c>
      <c r="AC21" s="2">
        <v>19</v>
      </c>
      <c r="AD21" s="267">
        <v>6.6</v>
      </c>
      <c r="AE21" s="270" t="s">
        <v>534</v>
      </c>
      <c r="AF21" s="1"/>
    </row>
    <row r="22" spans="1:32" ht="11.25" customHeight="1">
      <c r="A22" s="218">
        <v>20</v>
      </c>
      <c r="B22" s="265">
        <v>8</v>
      </c>
      <c r="C22" s="265">
        <v>8.8</v>
      </c>
      <c r="D22" s="265">
        <v>8</v>
      </c>
      <c r="E22" s="265">
        <v>8</v>
      </c>
      <c r="F22" s="265">
        <v>8.2</v>
      </c>
      <c r="G22" s="265">
        <v>7.3</v>
      </c>
      <c r="H22" s="265">
        <v>7.6</v>
      </c>
      <c r="I22" s="265">
        <v>10.2</v>
      </c>
      <c r="J22" s="265">
        <v>11.5</v>
      </c>
      <c r="K22" s="265">
        <v>14.5</v>
      </c>
      <c r="L22" s="265">
        <v>14.9</v>
      </c>
      <c r="M22" s="265">
        <v>15.7</v>
      </c>
      <c r="N22" s="265">
        <v>16.2</v>
      </c>
      <c r="O22" s="265">
        <v>17.3</v>
      </c>
      <c r="P22" s="265">
        <v>16.8</v>
      </c>
      <c r="Q22" s="265">
        <v>14.8</v>
      </c>
      <c r="R22" s="265">
        <v>13.3</v>
      </c>
      <c r="S22" s="265">
        <v>12.4</v>
      </c>
      <c r="T22" s="265">
        <v>11.7</v>
      </c>
      <c r="U22" s="265">
        <v>11.4</v>
      </c>
      <c r="V22" s="265">
        <v>10.6</v>
      </c>
      <c r="W22" s="265">
        <v>10.3</v>
      </c>
      <c r="X22" s="265">
        <v>9.9</v>
      </c>
      <c r="Y22" s="265">
        <v>9.4</v>
      </c>
      <c r="Z22" s="219">
        <f t="shared" si="0"/>
        <v>11.533333333333333</v>
      </c>
      <c r="AA22" s="266">
        <v>17.5</v>
      </c>
      <c r="AB22" s="269" t="s">
        <v>458</v>
      </c>
      <c r="AC22" s="206">
        <v>20</v>
      </c>
      <c r="AD22" s="266">
        <v>7.1</v>
      </c>
      <c r="AE22" s="271" t="s">
        <v>535</v>
      </c>
      <c r="AF22" s="1"/>
    </row>
    <row r="23" spans="1:32" ht="11.25" customHeight="1">
      <c r="A23" s="210">
        <v>21</v>
      </c>
      <c r="B23" s="263">
        <v>9.7</v>
      </c>
      <c r="C23" s="263">
        <v>9.3</v>
      </c>
      <c r="D23" s="263">
        <v>9.1</v>
      </c>
      <c r="E23" s="263">
        <v>9.2</v>
      </c>
      <c r="F23" s="263">
        <v>8.5</v>
      </c>
      <c r="G23" s="263">
        <v>8.1</v>
      </c>
      <c r="H23" s="263">
        <v>8.2</v>
      </c>
      <c r="I23" s="263">
        <v>10.4</v>
      </c>
      <c r="J23" s="263">
        <v>14.2</v>
      </c>
      <c r="K23" s="263">
        <v>15.1</v>
      </c>
      <c r="L23" s="263">
        <v>15.9</v>
      </c>
      <c r="M23" s="263">
        <v>16.5</v>
      </c>
      <c r="N23" s="263">
        <v>16.8</v>
      </c>
      <c r="O23" s="263">
        <v>17.1</v>
      </c>
      <c r="P23" s="263">
        <v>16.8</v>
      </c>
      <c r="Q23" s="263">
        <v>15.2</v>
      </c>
      <c r="R23" s="263">
        <v>11.4</v>
      </c>
      <c r="S23" s="263">
        <v>11.9</v>
      </c>
      <c r="T23" s="263">
        <v>10.2</v>
      </c>
      <c r="U23" s="263">
        <v>9.2</v>
      </c>
      <c r="V23" s="263">
        <v>10</v>
      </c>
      <c r="W23" s="263">
        <v>10</v>
      </c>
      <c r="X23" s="263">
        <v>11</v>
      </c>
      <c r="Y23" s="263">
        <v>11.5</v>
      </c>
      <c r="Z23" s="209">
        <f t="shared" si="0"/>
        <v>11.887499999999998</v>
      </c>
      <c r="AA23" s="267">
        <v>17.2</v>
      </c>
      <c r="AB23" s="268" t="s">
        <v>519</v>
      </c>
      <c r="AC23" s="2">
        <v>21</v>
      </c>
      <c r="AD23" s="267">
        <v>7.9</v>
      </c>
      <c r="AE23" s="270" t="s">
        <v>536</v>
      </c>
      <c r="AF23" s="1"/>
    </row>
    <row r="24" spans="1:32" ht="11.25" customHeight="1">
      <c r="A24" s="210">
        <v>22</v>
      </c>
      <c r="B24" s="263">
        <v>12.4</v>
      </c>
      <c r="C24" s="263">
        <v>13.6</v>
      </c>
      <c r="D24" s="263">
        <v>12.8</v>
      </c>
      <c r="E24" s="263">
        <v>13.2</v>
      </c>
      <c r="F24" s="263">
        <v>14.4</v>
      </c>
      <c r="G24" s="263">
        <v>15.1</v>
      </c>
      <c r="H24" s="263">
        <v>14.8</v>
      </c>
      <c r="I24" s="263">
        <v>13.5</v>
      </c>
      <c r="J24" s="263">
        <v>14.4</v>
      </c>
      <c r="K24" s="263">
        <v>15.6</v>
      </c>
      <c r="L24" s="263">
        <v>17.3</v>
      </c>
      <c r="M24" s="263">
        <v>17.2</v>
      </c>
      <c r="N24" s="263">
        <v>17.1</v>
      </c>
      <c r="O24" s="263">
        <v>16.6</v>
      </c>
      <c r="P24" s="263">
        <v>16.8</v>
      </c>
      <c r="Q24" s="263">
        <v>16.9</v>
      </c>
      <c r="R24" s="263">
        <v>17.1</v>
      </c>
      <c r="S24" s="263">
        <v>17.5</v>
      </c>
      <c r="T24" s="263">
        <v>17.6</v>
      </c>
      <c r="U24" s="263">
        <v>18.2</v>
      </c>
      <c r="V24" s="263">
        <v>18</v>
      </c>
      <c r="W24" s="263">
        <v>18</v>
      </c>
      <c r="X24" s="263">
        <v>17.4</v>
      </c>
      <c r="Y24" s="263">
        <v>17.4</v>
      </c>
      <c r="Z24" s="209">
        <f t="shared" si="0"/>
        <v>15.954166666666666</v>
      </c>
      <c r="AA24" s="267">
        <v>18.3</v>
      </c>
      <c r="AB24" s="268" t="s">
        <v>520</v>
      </c>
      <c r="AC24" s="2">
        <v>22</v>
      </c>
      <c r="AD24" s="267">
        <v>11.5</v>
      </c>
      <c r="AE24" s="270" t="s">
        <v>344</v>
      </c>
      <c r="AF24" s="1"/>
    </row>
    <row r="25" spans="1:32" ht="11.25" customHeight="1">
      <c r="A25" s="210">
        <v>23</v>
      </c>
      <c r="B25" s="263">
        <v>17.7</v>
      </c>
      <c r="C25" s="263">
        <v>17.4</v>
      </c>
      <c r="D25" s="263">
        <v>17.5</v>
      </c>
      <c r="E25" s="263">
        <v>16.3</v>
      </c>
      <c r="F25" s="263">
        <v>15.5</v>
      </c>
      <c r="G25" s="263">
        <v>15.6</v>
      </c>
      <c r="H25" s="263">
        <v>15.3</v>
      </c>
      <c r="I25" s="263">
        <v>14.2</v>
      </c>
      <c r="J25" s="263">
        <v>15.5</v>
      </c>
      <c r="K25" s="263">
        <v>15.4</v>
      </c>
      <c r="L25" s="263">
        <v>16.7</v>
      </c>
      <c r="M25" s="263">
        <v>17.4</v>
      </c>
      <c r="N25" s="263">
        <v>15.5</v>
      </c>
      <c r="O25" s="263">
        <v>15.4</v>
      </c>
      <c r="P25" s="263">
        <v>15.2</v>
      </c>
      <c r="Q25" s="263">
        <v>12.9</v>
      </c>
      <c r="R25" s="263">
        <v>11.7</v>
      </c>
      <c r="S25" s="263">
        <v>11</v>
      </c>
      <c r="T25" s="263">
        <v>10.6</v>
      </c>
      <c r="U25" s="263">
        <v>10.3</v>
      </c>
      <c r="V25" s="263">
        <v>10.4</v>
      </c>
      <c r="W25" s="263">
        <v>9.7</v>
      </c>
      <c r="X25" s="263">
        <v>9.6</v>
      </c>
      <c r="Y25" s="263">
        <v>8.6</v>
      </c>
      <c r="Z25" s="209">
        <f t="shared" si="0"/>
        <v>13.975000000000001</v>
      </c>
      <c r="AA25" s="267">
        <v>17.9</v>
      </c>
      <c r="AB25" s="268" t="s">
        <v>521</v>
      </c>
      <c r="AC25" s="2">
        <v>23</v>
      </c>
      <c r="AD25" s="267">
        <v>8.6</v>
      </c>
      <c r="AE25" s="270" t="s">
        <v>66</v>
      </c>
      <c r="AF25" s="1"/>
    </row>
    <row r="26" spans="1:32" ht="11.25" customHeight="1">
      <c r="A26" s="210">
        <v>24</v>
      </c>
      <c r="B26" s="263">
        <v>7.7</v>
      </c>
      <c r="C26" s="263">
        <v>7.3</v>
      </c>
      <c r="D26" s="263">
        <v>6.8</v>
      </c>
      <c r="E26" s="263">
        <v>7.1</v>
      </c>
      <c r="F26" s="263">
        <v>6.9</v>
      </c>
      <c r="G26" s="263">
        <v>6.5</v>
      </c>
      <c r="H26" s="263">
        <v>5.9</v>
      </c>
      <c r="I26" s="263">
        <v>7</v>
      </c>
      <c r="J26" s="263">
        <v>8.4</v>
      </c>
      <c r="K26" s="263">
        <v>9.3</v>
      </c>
      <c r="L26" s="263">
        <v>9.8</v>
      </c>
      <c r="M26" s="263">
        <v>10.4</v>
      </c>
      <c r="N26" s="263">
        <v>10.6</v>
      </c>
      <c r="O26" s="263">
        <v>10.6</v>
      </c>
      <c r="P26" s="263">
        <v>10.1</v>
      </c>
      <c r="Q26" s="263">
        <v>8.8</v>
      </c>
      <c r="R26" s="263">
        <v>7.2</v>
      </c>
      <c r="S26" s="263">
        <v>6.1</v>
      </c>
      <c r="T26" s="263">
        <v>4.5</v>
      </c>
      <c r="U26" s="263">
        <v>4.6</v>
      </c>
      <c r="V26" s="263">
        <v>4.3</v>
      </c>
      <c r="W26" s="263">
        <v>2.9</v>
      </c>
      <c r="X26" s="263">
        <v>2.2</v>
      </c>
      <c r="Y26" s="263">
        <v>2.2</v>
      </c>
      <c r="Z26" s="209">
        <f t="shared" si="0"/>
        <v>6.966666666666665</v>
      </c>
      <c r="AA26" s="267">
        <v>11</v>
      </c>
      <c r="AB26" s="268" t="s">
        <v>272</v>
      </c>
      <c r="AC26" s="2">
        <v>24</v>
      </c>
      <c r="AD26" s="267">
        <v>2.2</v>
      </c>
      <c r="AE26" s="270" t="s">
        <v>66</v>
      </c>
      <c r="AF26" s="1"/>
    </row>
    <row r="27" spans="1:32" ht="11.25" customHeight="1">
      <c r="A27" s="210">
        <v>25</v>
      </c>
      <c r="B27" s="263">
        <v>2</v>
      </c>
      <c r="C27" s="263">
        <v>1.9</v>
      </c>
      <c r="D27" s="263">
        <v>1.7</v>
      </c>
      <c r="E27" s="263">
        <v>1.5</v>
      </c>
      <c r="F27" s="263">
        <v>1.8</v>
      </c>
      <c r="G27" s="263">
        <v>1.7</v>
      </c>
      <c r="H27" s="263">
        <v>1.5</v>
      </c>
      <c r="I27" s="263">
        <v>3.3</v>
      </c>
      <c r="J27" s="263">
        <v>6.2</v>
      </c>
      <c r="K27" s="263">
        <v>8.7</v>
      </c>
      <c r="L27" s="263">
        <v>9.1</v>
      </c>
      <c r="M27" s="263">
        <v>11.1</v>
      </c>
      <c r="N27" s="263">
        <v>10.9</v>
      </c>
      <c r="O27" s="263">
        <v>11.1</v>
      </c>
      <c r="P27" s="263">
        <v>10.9</v>
      </c>
      <c r="Q27" s="263">
        <v>9.1</v>
      </c>
      <c r="R27" s="263">
        <v>6.9</v>
      </c>
      <c r="S27" s="263">
        <v>5.6</v>
      </c>
      <c r="T27" s="263">
        <v>5.1</v>
      </c>
      <c r="U27" s="263">
        <v>5.1</v>
      </c>
      <c r="V27" s="263">
        <v>4.4</v>
      </c>
      <c r="W27" s="263">
        <v>4.3</v>
      </c>
      <c r="X27" s="263">
        <v>4.6</v>
      </c>
      <c r="Y27" s="263">
        <v>5.3</v>
      </c>
      <c r="Z27" s="209">
        <f t="shared" si="0"/>
        <v>5.575</v>
      </c>
      <c r="AA27" s="267">
        <v>11.3</v>
      </c>
      <c r="AB27" s="268" t="s">
        <v>485</v>
      </c>
      <c r="AC27" s="2">
        <v>25</v>
      </c>
      <c r="AD27" s="267">
        <v>0.9</v>
      </c>
      <c r="AE27" s="270" t="s">
        <v>537</v>
      </c>
      <c r="AF27" s="1"/>
    </row>
    <row r="28" spans="1:32" ht="11.25" customHeight="1">
      <c r="A28" s="210">
        <v>26</v>
      </c>
      <c r="B28" s="263">
        <v>5</v>
      </c>
      <c r="C28" s="263">
        <v>4.3</v>
      </c>
      <c r="D28" s="263">
        <v>3.6</v>
      </c>
      <c r="E28" s="263">
        <v>3.5</v>
      </c>
      <c r="F28" s="263">
        <v>5.2</v>
      </c>
      <c r="G28" s="263">
        <v>6.8</v>
      </c>
      <c r="H28" s="263">
        <v>6.1</v>
      </c>
      <c r="I28" s="263">
        <v>7.7</v>
      </c>
      <c r="J28" s="263">
        <v>9.3</v>
      </c>
      <c r="K28" s="263">
        <v>10.5</v>
      </c>
      <c r="L28" s="263">
        <v>11.6</v>
      </c>
      <c r="M28" s="263">
        <v>12.9</v>
      </c>
      <c r="N28" s="263">
        <v>13</v>
      </c>
      <c r="O28" s="263">
        <v>13.4</v>
      </c>
      <c r="P28" s="263">
        <v>12.8</v>
      </c>
      <c r="Q28" s="263">
        <v>12.2</v>
      </c>
      <c r="R28" s="263">
        <v>11.9</v>
      </c>
      <c r="S28" s="263">
        <v>12</v>
      </c>
      <c r="T28" s="263">
        <v>12</v>
      </c>
      <c r="U28" s="263">
        <v>11</v>
      </c>
      <c r="V28" s="263">
        <v>11</v>
      </c>
      <c r="W28" s="263">
        <v>10.9</v>
      </c>
      <c r="X28" s="263">
        <v>10.7</v>
      </c>
      <c r="Y28" s="263">
        <v>10.9</v>
      </c>
      <c r="Z28" s="209">
        <f t="shared" si="0"/>
        <v>9.512500000000001</v>
      </c>
      <c r="AA28" s="267">
        <v>13.5</v>
      </c>
      <c r="AB28" s="268" t="s">
        <v>522</v>
      </c>
      <c r="AC28" s="2">
        <v>26</v>
      </c>
      <c r="AD28" s="267">
        <v>3.3</v>
      </c>
      <c r="AE28" s="270" t="s">
        <v>475</v>
      </c>
      <c r="AF28" s="1"/>
    </row>
    <row r="29" spans="1:32" ht="11.25" customHeight="1">
      <c r="A29" s="210">
        <v>27</v>
      </c>
      <c r="B29" s="263">
        <v>11.1</v>
      </c>
      <c r="C29" s="263">
        <v>11.9</v>
      </c>
      <c r="D29" s="263">
        <v>12</v>
      </c>
      <c r="E29" s="263">
        <v>12.1</v>
      </c>
      <c r="F29" s="263">
        <v>12.1</v>
      </c>
      <c r="G29" s="263">
        <v>12.8</v>
      </c>
      <c r="H29" s="263">
        <v>12.6</v>
      </c>
      <c r="I29" s="263">
        <v>13.7</v>
      </c>
      <c r="J29" s="263">
        <v>14.7</v>
      </c>
      <c r="K29" s="263">
        <v>14.6</v>
      </c>
      <c r="L29" s="263">
        <v>13.5</v>
      </c>
      <c r="M29" s="263">
        <v>13.7</v>
      </c>
      <c r="N29" s="263">
        <v>13.7</v>
      </c>
      <c r="O29" s="263">
        <v>12</v>
      </c>
      <c r="P29" s="263">
        <v>11.3</v>
      </c>
      <c r="Q29" s="263">
        <v>9.9</v>
      </c>
      <c r="R29" s="263">
        <v>7.8</v>
      </c>
      <c r="S29" s="263">
        <v>7</v>
      </c>
      <c r="T29" s="263">
        <v>6.6</v>
      </c>
      <c r="U29" s="263">
        <v>6.4</v>
      </c>
      <c r="V29" s="263">
        <v>6.3</v>
      </c>
      <c r="W29" s="263">
        <v>6</v>
      </c>
      <c r="X29" s="263">
        <v>6.3</v>
      </c>
      <c r="Y29" s="263">
        <v>5.9</v>
      </c>
      <c r="Z29" s="209">
        <f t="shared" si="0"/>
        <v>10.583333333333334</v>
      </c>
      <c r="AA29" s="267">
        <v>14.9</v>
      </c>
      <c r="AB29" s="268" t="s">
        <v>523</v>
      </c>
      <c r="AC29" s="2">
        <v>27</v>
      </c>
      <c r="AD29" s="267">
        <v>5.9</v>
      </c>
      <c r="AE29" s="270" t="s">
        <v>66</v>
      </c>
      <c r="AF29" s="1"/>
    </row>
    <row r="30" spans="1:32" ht="11.25" customHeight="1">
      <c r="A30" s="210">
        <v>28</v>
      </c>
      <c r="B30" s="263">
        <v>5.6</v>
      </c>
      <c r="C30" s="263">
        <v>5.1</v>
      </c>
      <c r="D30" s="263">
        <v>2.9</v>
      </c>
      <c r="E30" s="263">
        <v>2.7</v>
      </c>
      <c r="F30" s="263">
        <v>4.2</v>
      </c>
      <c r="G30" s="263">
        <v>4.1</v>
      </c>
      <c r="H30" s="263">
        <v>4.3</v>
      </c>
      <c r="I30" s="263">
        <v>5.2</v>
      </c>
      <c r="J30" s="263">
        <v>6.2</v>
      </c>
      <c r="K30" s="263">
        <v>6.9</v>
      </c>
      <c r="L30" s="263">
        <v>6.6</v>
      </c>
      <c r="M30" s="263">
        <v>6.6</v>
      </c>
      <c r="N30" s="263">
        <v>7</v>
      </c>
      <c r="O30" s="263">
        <v>8.2</v>
      </c>
      <c r="P30" s="263">
        <v>6.5</v>
      </c>
      <c r="Q30" s="263">
        <v>5.5</v>
      </c>
      <c r="R30" s="263">
        <v>4.3</v>
      </c>
      <c r="S30" s="263">
        <v>2.6</v>
      </c>
      <c r="T30" s="263">
        <v>1.5</v>
      </c>
      <c r="U30" s="263">
        <v>0.5</v>
      </c>
      <c r="V30" s="263">
        <v>0.1</v>
      </c>
      <c r="W30" s="263">
        <v>-0.1</v>
      </c>
      <c r="X30" s="263">
        <v>0.1</v>
      </c>
      <c r="Y30" s="263">
        <v>-0.1</v>
      </c>
      <c r="Z30" s="209">
        <f t="shared" si="0"/>
        <v>4.020833333333333</v>
      </c>
      <c r="AA30" s="267">
        <v>8.3</v>
      </c>
      <c r="AB30" s="268" t="s">
        <v>424</v>
      </c>
      <c r="AC30" s="2">
        <v>28</v>
      </c>
      <c r="AD30" s="267">
        <v>-0.3</v>
      </c>
      <c r="AE30" s="270" t="s">
        <v>538</v>
      </c>
      <c r="AF30" s="1"/>
    </row>
    <row r="31" spans="1:32" ht="11.25" customHeight="1">
      <c r="A31" s="210">
        <v>29</v>
      </c>
      <c r="B31" s="263">
        <v>0.2</v>
      </c>
      <c r="C31" s="263">
        <v>0.4</v>
      </c>
      <c r="D31" s="263">
        <v>0.5</v>
      </c>
      <c r="E31" s="263">
        <v>1</v>
      </c>
      <c r="F31" s="263">
        <v>1.3</v>
      </c>
      <c r="G31" s="263">
        <v>1.6</v>
      </c>
      <c r="H31" s="263">
        <v>1.9</v>
      </c>
      <c r="I31" s="263">
        <v>3.3</v>
      </c>
      <c r="J31" s="263">
        <v>6.1</v>
      </c>
      <c r="K31" s="263">
        <v>7.5</v>
      </c>
      <c r="L31" s="263">
        <v>8.2</v>
      </c>
      <c r="M31" s="263">
        <v>8.4</v>
      </c>
      <c r="N31" s="263">
        <v>9.1</v>
      </c>
      <c r="O31" s="263">
        <v>9.7</v>
      </c>
      <c r="P31" s="263">
        <v>9.4</v>
      </c>
      <c r="Q31" s="263">
        <v>8.3</v>
      </c>
      <c r="R31" s="263">
        <v>5.9</v>
      </c>
      <c r="S31" s="263">
        <v>4.7</v>
      </c>
      <c r="T31" s="263">
        <v>3.8</v>
      </c>
      <c r="U31" s="263">
        <v>4.3</v>
      </c>
      <c r="V31" s="263">
        <v>6</v>
      </c>
      <c r="W31" s="263">
        <v>5.9</v>
      </c>
      <c r="X31" s="263">
        <v>5.4</v>
      </c>
      <c r="Y31" s="263">
        <v>4.8</v>
      </c>
      <c r="Z31" s="209">
        <f t="shared" si="0"/>
        <v>4.904166666666668</v>
      </c>
      <c r="AA31" s="267">
        <v>9.9</v>
      </c>
      <c r="AB31" s="268" t="s">
        <v>524</v>
      </c>
      <c r="AC31" s="2">
        <v>29</v>
      </c>
      <c r="AD31" s="267">
        <v>-0.2</v>
      </c>
      <c r="AE31" s="270" t="s">
        <v>326</v>
      </c>
      <c r="AF31" s="1"/>
    </row>
    <row r="32" spans="1:32" ht="11.25" customHeight="1">
      <c r="A32" s="210">
        <v>30</v>
      </c>
      <c r="B32" s="263">
        <v>3.9</v>
      </c>
      <c r="C32" s="263">
        <v>3.7</v>
      </c>
      <c r="D32" s="263">
        <v>2.9</v>
      </c>
      <c r="E32" s="263">
        <v>3</v>
      </c>
      <c r="F32" s="263">
        <v>3.2</v>
      </c>
      <c r="G32" s="263">
        <v>2.3</v>
      </c>
      <c r="H32" s="263">
        <v>2.3</v>
      </c>
      <c r="I32" s="263">
        <v>4</v>
      </c>
      <c r="J32" s="263">
        <v>4.9</v>
      </c>
      <c r="K32" s="263">
        <v>6.2</v>
      </c>
      <c r="L32" s="263">
        <v>6.2</v>
      </c>
      <c r="M32" s="263">
        <v>7.9</v>
      </c>
      <c r="N32" s="263">
        <v>8.4</v>
      </c>
      <c r="O32" s="263">
        <v>8.1</v>
      </c>
      <c r="P32" s="263">
        <v>7.5</v>
      </c>
      <c r="Q32" s="263">
        <v>6.4</v>
      </c>
      <c r="R32" s="263">
        <v>5.1</v>
      </c>
      <c r="S32" s="263">
        <v>4.1</v>
      </c>
      <c r="T32" s="263">
        <v>4.1</v>
      </c>
      <c r="U32" s="263">
        <v>3.6</v>
      </c>
      <c r="V32" s="263">
        <v>3</v>
      </c>
      <c r="W32" s="263">
        <v>2.2</v>
      </c>
      <c r="X32" s="263">
        <v>0.7</v>
      </c>
      <c r="Y32" s="263">
        <v>1.1</v>
      </c>
      <c r="Z32" s="209">
        <f t="shared" si="0"/>
        <v>4.366666666666666</v>
      </c>
      <c r="AA32" s="267">
        <v>8.5</v>
      </c>
      <c r="AB32" s="268" t="s">
        <v>525</v>
      </c>
      <c r="AC32" s="2">
        <v>30</v>
      </c>
      <c r="AD32" s="267">
        <v>0.7</v>
      </c>
      <c r="AE32" s="270" t="s">
        <v>539</v>
      </c>
      <c r="AF32" s="1"/>
    </row>
    <row r="33" spans="1:32" ht="11.25" customHeight="1">
      <c r="A33" s="210">
        <v>31</v>
      </c>
      <c r="B33" s="263">
        <v>0.5</v>
      </c>
      <c r="C33" s="263">
        <v>2.1</v>
      </c>
      <c r="D33" s="263">
        <v>2.2</v>
      </c>
      <c r="E33" s="263">
        <v>1.2</v>
      </c>
      <c r="F33" s="263">
        <v>0.6</v>
      </c>
      <c r="G33" s="263">
        <v>3.4</v>
      </c>
      <c r="H33" s="263">
        <v>3.9</v>
      </c>
      <c r="I33" s="263">
        <v>5.9</v>
      </c>
      <c r="J33" s="263">
        <v>8.2</v>
      </c>
      <c r="K33" s="263">
        <v>8.1</v>
      </c>
      <c r="L33" s="263">
        <v>9.4</v>
      </c>
      <c r="M33" s="263">
        <v>10.8</v>
      </c>
      <c r="N33" s="263">
        <v>11.3</v>
      </c>
      <c r="O33" s="263">
        <v>11.9</v>
      </c>
      <c r="P33" s="263">
        <v>12.6</v>
      </c>
      <c r="Q33" s="263">
        <v>10.6</v>
      </c>
      <c r="R33" s="263">
        <v>7.3</v>
      </c>
      <c r="S33" s="263">
        <v>6.6</v>
      </c>
      <c r="T33" s="263">
        <v>5.8</v>
      </c>
      <c r="U33" s="263">
        <v>5</v>
      </c>
      <c r="V33" s="263">
        <v>5</v>
      </c>
      <c r="W33" s="263">
        <v>5.4</v>
      </c>
      <c r="X33" s="263">
        <v>5.7</v>
      </c>
      <c r="Y33" s="263">
        <v>5.1</v>
      </c>
      <c r="Z33" s="209">
        <f t="shared" si="0"/>
        <v>6.1916666666666655</v>
      </c>
      <c r="AA33" s="267">
        <v>12.8</v>
      </c>
      <c r="AB33" s="268" t="s">
        <v>526</v>
      </c>
      <c r="AC33" s="2">
        <v>31</v>
      </c>
      <c r="AD33" s="267">
        <v>0.4</v>
      </c>
      <c r="AE33" s="270" t="s">
        <v>540</v>
      </c>
      <c r="AF33" s="1"/>
    </row>
    <row r="34" spans="1:32" ht="15" customHeight="1">
      <c r="A34" s="211" t="s">
        <v>9</v>
      </c>
      <c r="B34" s="212">
        <f aca="true" t="shared" si="1" ref="B34:Q34">AVERAGE(B3:B33)</f>
        <v>6.683870967741934</v>
      </c>
      <c r="C34" s="212">
        <f t="shared" si="1"/>
        <v>6.645161290322583</v>
      </c>
      <c r="D34" s="212">
        <f t="shared" si="1"/>
        <v>6.4</v>
      </c>
      <c r="E34" s="212">
        <f t="shared" si="1"/>
        <v>6.416129032258063</v>
      </c>
      <c r="F34" s="212">
        <f t="shared" si="1"/>
        <v>6.5290322580645155</v>
      </c>
      <c r="G34" s="212">
        <f t="shared" si="1"/>
        <v>6.587096774193548</v>
      </c>
      <c r="H34" s="212">
        <f t="shared" si="1"/>
        <v>6.5193548387096785</v>
      </c>
      <c r="I34" s="212">
        <f t="shared" si="1"/>
        <v>8.332258064516127</v>
      </c>
      <c r="J34" s="212">
        <f t="shared" si="1"/>
        <v>10.245161290322578</v>
      </c>
      <c r="K34" s="212">
        <f t="shared" si="1"/>
        <v>11.212903225806452</v>
      </c>
      <c r="L34" s="212">
        <f t="shared" si="1"/>
        <v>11.851612903225808</v>
      </c>
      <c r="M34" s="212">
        <f t="shared" si="1"/>
        <v>12.648387096774192</v>
      </c>
      <c r="N34" s="212">
        <f t="shared" si="1"/>
        <v>12.858064516129033</v>
      </c>
      <c r="O34" s="212">
        <f t="shared" si="1"/>
        <v>12.838709677419356</v>
      </c>
      <c r="P34" s="212">
        <f t="shared" si="1"/>
        <v>12.261290322580646</v>
      </c>
      <c r="Q34" s="212">
        <f t="shared" si="1"/>
        <v>10.877419354838711</v>
      </c>
      <c r="R34" s="212">
        <f>AVERAGE(R3:R33)</f>
        <v>8.996774193548386</v>
      </c>
      <c r="S34" s="212">
        <f aca="true" t="shared" si="2" ref="S34:Y34">AVERAGE(S3:S33)</f>
        <v>8.351612903225806</v>
      </c>
      <c r="T34" s="212">
        <f t="shared" si="2"/>
        <v>7.767741935483871</v>
      </c>
      <c r="U34" s="212">
        <f t="shared" si="2"/>
        <v>7.516129032258066</v>
      </c>
      <c r="V34" s="212">
        <f t="shared" si="2"/>
        <v>7.258064516129034</v>
      </c>
      <c r="W34" s="212">
        <f t="shared" si="2"/>
        <v>7.054838709677421</v>
      </c>
      <c r="X34" s="212">
        <f t="shared" si="2"/>
        <v>6.909677419354837</v>
      </c>
      <c r="Y34" s="212">
        <f t="shared" si="2"/>
        <v>6.774193548387098</v>
      </c>
      <c r="Z34" s="212">
        <f>AVERAGE(B3:Y33)</f>
        <v>8.730645161290328</v>
      </c>
      <c r="AA34" s="213">
        <f>(AVERAGE(最高))</f>
        <v>13.62258064516129</v>
      </c>
      <c r="AB34" s="214"/>
      <c r="AC34" s="215"/>
      <c r="AD34" s="213">
        <f>(AVERAGE(最低))</f>
        <v>3.983870967741936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5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20.1</v>
      </c>
      <c r="C46" s="251">
        <v>5</v>
      </c>
      <c r="D46" s="272" t="s">
        <v>497</v>
      </c>
      <c r="E46" s="192"/>
      <c r="F46" s="155"/>
      <c r="G46" s="156">
        <f>MIN(最低)</f>
        <v>-1.4</v>
      </c>
      <c r="H46" s="251">
        <v>17</v>
      </c>
      <c r="I46" s="273" t="s">
        <v>532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7" customWidth="1"/>
    <col min="2" max="13" width="7.25390625" style="7" customWidth="1"/>
    <col min="14" max="14" width="2.75390625" style="7" customWidth="1"/>
    <col min="15" max="16384" width="6.75390625" style="7" customWidth="1"/>
  </cols>
  <sheetData>
    <row r="1" spans="1:14" ht="24.75" customHeight="1">
      <c r="A1" s="3" t="s">
        <v>21</v>
      </c>
      <c r="B1" s="4"/>
      <c r="C1" s="5"/>
      <c r="D1" s="5"/>
      <c r="E1" s="5"/>
      <c r="F1" s="5"/>
      <c r="G1" s="5"/>
      <c r="H1" s="4"/>
      <c r="I1" s="170">
        <f>'1月'!Z1</f>
        <v>2016</v>
      </c>
      <c r="J1" s="169" t="s">
        <v>1</v>
      </c>
      <c r="K1" s="168" t="str">
        <f>("（平成"&amp;TEXT((I1-1988),"0")&amp;"年）")</f>
        <v>（平成28年）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5" t="s">
        <v>33</v>
      </c>
      <c r="N3" s="6"/>
    </row>
    <row r="4" spans="1:14" ht="18" customHeight="1">
      <c r="A4" s="16" t="s">
        <v>34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8" customHeight="1">
      <c r="A5" s="20">
        <v>1</v>
      </c>
      <c r="B5" s="21">
        <f>'1月'!Z3</f>
        <v>6.216666666666666</v>
      </c>
      <c r="C5" s="22">
        <f>'2月'!Z3</f>
        <v>4.199999999999999</v>
      </c>
      <c r="D5" s="22">
        <f>'3月'!Z3</f>
        <v>3.6583333333333337</v>
      </c>
      <c r="E5" s="22">
        <f>'4月'!Z3</f>
        <v>10.208333333333334</v>
      </c>
      <c r="F5" s="22">
        <f>'5月'!Z3</f>
        <v>14.233333333333333</v>
      </c>
      <c r="G5" s="22">
        <f>'6月'!Z3</f>
        <v>19.60833333333333</v>
      </c>
      <c r="H5" s="22">
        <f>'7月'!Z3</f>
        <v>23.125</v>
      </c>
      <c r="I5" s="22">
        <f>'8月'!Z3</f>
        <v>25.8125</v>
      </c>
      <c r="J5" s="22">
        <f>'9月'!Z3</f>
        <v>24.679166666666664</v>
      </c>
      <c r="K5" s="22">
        <f>'10月'!Z3</f>
        <v>19.34583333333333</v>
      </c>
      <c r="L5" s="22">
        <f>'11月'!Z3</f>
        <v>13.25416666666667</v>
      </c>
      <c r="M5" s="23">
        <f>'12月'!Z3</f>
        <v>12.070833333333333</v>
      </c>
      <c r="N5" s="6"/>
    </row>
    <row r="6" spans="1:14" ht="18" customHeight="1">
      <c r="A6" s="24">
        <v>2</v>
      </c>
      <c r="B6" s="25">
        <f>'1月'!Z4</f>
        <v>7.462500000000001</v>
      </c>
      <c r="C6" s="26">
        <f>'2月'!Z4</f>
        <v>3.037499999999999</v>
      </c>
      <c r="D6" s="26">
        <f>'3月'!Z4</f>
        <v>3.641666666666666</v>
      </c>
      <c r="E6" s="26">
        <f>'4月'!Z4</f>
        <v>9.804166666666669</v>
      </c>
      <c r="F6" s="26">
        <f>'5月'!Z4</f>
        <v>13.6625</v>
      </c>
      <c r="G6" s="26">
        <f>'6月'!Z4</f>
        <v>19.141666666666662</v>
      </c>
      <c r="H6" s="26">
        <f>'7月'!Z4</f>
        <v>24.879166666666663</v>
      </c>
      <c r="I6" s="26">
        <f>'8月'!Z4</f>
        <v>25.933333333333337</v>
      </c>
      <c r="J6" s="26">
        <f>'9月'!Z4</f>
        <v>24.920833333333334</v>
      </c>
      <c r="K6" s="26">
        <f>'10月'!Z4</f>
        <v>20.679166666666667</v>
      </c>
      <c r="L6" s="26">
        <f>'11月'!Z4</f>
        <v>10.1625</v>
      </c>
      <c r="M6" s="27">
        <f>'12月'!Z4</f>
        <v>10.762500000000001</v>
      </c>
      <c r="N6" s="6"/>
    </row>
    <row r="7" spans="1:14" ht="18" customHeight="1">
      <c r="A7" s="24">
        <v>3</v>
      </c>
      <c r="B7" s="25">
        <f>'1月'!Z5</f>
        <v>10.583333333333334</v>
      </c>
      <c r="C7" s="26">
        <f>'2月'!Z5</f>
        <v>2.6</v>
      </c>
      <c r="D7" s="26">
        <f>'3月'!Z5</f>
        <v>7.908333333333334</v>
      </c>
      <c r="E7" s="26">
        <f>'4月'!Z5</f>
        <v>13.487500000000002</v>
      </c>
      <c r="F7" s="26">
        <f>'5月'!Z5</f>
        <v>18.625000000000004</v>
      </c>
      <c r="G7" s="26">
        <f>'6月'!Z5</f>
        <v>16.49166666666667</v>
      </c>
      <c r="H7" s="26">
        <f>'7月'!Z5</f>
        <v>26.087499999999995</v>
      </c>
      <c r="I7" s="26">
        <f>'8月'!Z5</f>
        <v>26.216666666666665</v>
      </c>
      <c r="J7" s="26">
        <f>'9月'!Z5</f>
        <v>25.149999999999995</v>
      </c>
      <c r="K7" s="26">
        <f>'10月'!Z5</f>
        <v>22.22083333333333</v>
      </c>
      <c r="L7" s="26">
        <f>'11月'!Z5</f>
        <v>12.899999999999999</v>
      </c>
      <c r="M7" s="27">
        <f>'12月'!Z5</f>
        <v>10.933333333333332</v>
      </c>
      <c r="N7" s="6"/>
    </row>
    <row r="8" spans="1:14" ht="18" customHeight="1">
      <c r="A8" s="24">
        <v>4</v>
      </c>
      <c r="B8" s="25">
        <f>'1月'!Z6</f>
        <v>9.416666666666666</v>
      </c>
      <c r="C8" s="26">
        <f>'2月'!Z6</f>
        <v>3.829166666666666</v>
      </c>
      <c r="D8" s="26">
        <f>'3月'!Z6</f>
        <v>5.587500000000001</v>
      </c>
      <c r="E8" s="26">
        <f>'4月'!Z6</f>
        <v>11.616666666666665</v>
      </c>
      <c r="F8" s="26">
        <f>'5月'!Z6</f>
        <v>17.695833333333333</v>
      </c>
      <c r="G8" s="26">
        <f>'6月'!Z6</f>
        <v>21.6375</v>
      </c>
      <c r="H8" s="26">
        <f>'7月'!Z6</f>
        <v>24.420833333333334</v>
      </c>
      <c r="I8" s="26">
        <f>'8月'!Z6</f>
        <v>27.254166666666674</v>
      </c>
      <c r="J8" s="26">
        <f>'9月'!Z6</f>
        <v>25.029166666666665</v>
      </c>
      <c r="K8" s="26">
        <f>'10月'!Z6</f>
        <v>23.77916666666667</v>
      </c>
      <c r="L8" s="26">
        <f>'11月'!Z6</f>
        <v>12.375</v>
      </c>
      <c r="M8" s="27">
        <f>'12月'!Z6</f>
        <v>12.99583333333333</v>
      </c>
      <c r="N8" s="6"/>
    </row>
    <row r="9" spans="1:14" ht="18" customHeight="1">
      <c r="A9" s="24">
        <v>5</v>
      </c>
      <c r="B9" s="25">
        <f>'1月'!Z7</f>
        <v>8.333333333333334</v>
      </c>
      <c r="C9" s="26">
        <f>'2月'!Z7</f>
        <v>6.141666666666667</v>
      </c>
      <c r="D9" s="26">
        <f>'3月'!Z7</f>
        <v>7.279166666666669</v>
      </c>
      <c r="E9" s="26">
        <f>'4月'!Z7</f>
        <v>8.833333333333334</v>
      </c>
      <c r="F9" s="26">
        <f>'5月'!Z7</f>
        <v>17.829166666666666</v>
      </c>
      <c r="G9" s="26">
        <f>'6月'!Z7</f>
        <v>21.370833333333326</v>
      </c>
      <c r="H9" s="26">
        <f>'7月'!Z7</f>
        <v>18.775000000000002</v>
      </c>
      <c r="I9" s="26">
        <f>'8月'!Z7</f>
        <v>28.329166666666662</v>
      </c>
      <c r="J9" s="26">
        <f>'9月'!Z7</f>
        <v>26.829166666666666</v>
      </c>
      <c r="K9" s="26">
        <f>'10月'!Z7</f>
        <v>21.383333333333336</v>
      </c>
      <c r="L9" s="26">
        <f>'11月'!Z7</f>
        <v>14.958333333333334</v>
      </c>
      <c r="M9" s="27">
        <f>'12月'!Z7</f>
        <v>14.037500000000001</v>
      </c>
      <c r="N9" s="6"/>
    </row>
    <row r="10" spans="1:14" ht="18" customHeight="1">
      <c r="A10" s="24">
        <v>6</v>
      </c>
      <c r="B10" s="25">
        <f>'1月'!Z8</f>
        <v>6.3125</v>
      </c>
      <c r="C10" s="26">
        <f>'2月'!Z8</f>
        <v>4.312500000000001</v>
      </c>
      <c r="D10" s="26">
        <f>'3月'!Z8</f>
        <v>12.095833333333331</v>
      </c>
      <c r="E10" s="26">
        <f>'4月'!Z8</f>
        <v>11.129166666666665</v>
      </c>
      <c r="F10" s="26">
        <f>'5月'!Z8</f>
        <v>17.45</v>
      </c>
      <c r="G10" s="26">
        <f>'6月'!Z8</f>
        <v>17.937500000000004</v>
      </c>
      <c r="H10" s="26">
        <f>'7月'!Z8</f>
        <v>22.108333333333334</v>
      </c>
      <c r="I10" s="26">
        <f>'8月'!Z8</f>
        <v>27.63333333333333</v>
      </c>
      <c r="J10" s="26">
        <f>'9月'!Z8</f>
        <v>27.812500000000004</v>
      </c>
      <c r="K10" s="26">
        <f>'10月'!Z8</f>
        <v>24.775000000000002</v>
      </c>
      <c r="L10" s="26">
        <f>'11月'!Z8</f>
        <v>13.058333333333332</v>
      </c>
      <c r="M10" s="27">
        <f>'12月'!Z8</f>
        <v>10.666666666666666</v>
      </c>
      <c r="N10" s="6"/>
    </row>
    <row r="11" spans="1:14" ht="18" customHeight="1">
      <c r="A11" s="24">
        <v>7</v>
      </c>
      <c r="B11" s="25">
        <f>'1月'!Z9</f>
        <v>6.816666666666667</v>
      </c>
      <c r="C11" s="26">
        <f>'2月'!Z9</f>
        <v>2.733333333333333</v>
      </c>
      <c r="D11" s="26">
        <f>'3月'!Z9</f>
        <v>14.591666666666663</v>
      </c>
      <c r="E11" s="26">
        <f>'4月'!Z9</f>
        <v>13.204166666666664</v>
      </c>
      <c r="F11" s="26">
        <f>'5月'!Z9</f>
        <v>19.687500000000004</v>
      </c>
      <c r="G11" s="26">
        <f>'6月'!Z9</f>
        <v>18.558333333333334</v>
      </c>
      <c r="H11" s="26">
        <f>'7月'!Z9</f>
        <v>22.204166666666666</v>
      </c>
      <c r="I11" s="26">
        <f>'8月'!Z9</f>
        <v>26.966666666666672</v>
      </c>
      <c r="J11" s="26">
        <f>'9月'!Z9</f>
        <v>24.200000000000003</v>
      </c>
      <c r="K11" s="26">
        <f>'10月'!Z9</f>
        <v>18.670833333333334</v>
      </c>
      <c r="L11" s="26">
        <f>'11月'!Z9</f>
        <v>8.799999999999999</v>
      </c>
      <c r="M11" s="27">
        <f>'12月'!Z9</f>
        <v>6.091666666666668</v>
      </c>
      <c r="N11" s="6"/>
    </row>
    <row r="12" spans="1:14" ht="18" customHeight="1">
      <c r="A12" s="24">
        <v>8</v>
      </c>
      <c r="B12" s="25">
        <f>'1月'!Z10</f>
        <v>5.112500000000001</v>
      </c>
      <c r="C12" s="26">
        <f>'2月'!Z10</f>
        <v>1.9958333333333336</v>
      </c>
      <c r="D12" s="26">
        <f>'3月'!Z10</f>
        <v>13.387499999999998</v>
      </c>
      <c r="E12" s="26">
        <f>'4月'!Z10</f>
        <v>13.570833333333333</v>
      </c>
      <c r="F12" s="26">
        <f>'5月'!Z10</f>
        <v>18.0125</v>
      </c>
      <c r="G12" s="26">
        <f>'6月'!Z10</f>
        <v>21.137499999999996</v>
      </c>
      <c r="H12" s="26">
        <f>'7月'!Z10</f>
        <v>23.587500000000002</v>
      </c>
      <c r="I12" s="26">
        <f>'8月'!Z10</f>
        <v>27.075000000000003</v>
      </c>
      <c r="J12" s="26">
        <f>'9月'!Z10</f>
        <v>24.08333333333333</v>
      </c>
      <c r="K12" s="26">
        <f>'10月'!Z10</f>
        <v>21.279166666666672</v>
      </c>
      <c r="L12" s="26">
        <f>'11月'!Z10</f>
        <v>11.387500000000001</v>
      </c>
      <c r="M12" s="27">
        <f>'12月'!Z10</f>
        <v>7.979166666666667</v>
      </c>
      <c r="N12" s="6"/>
    </row>
    <row r="13" spans="1:14" ht="18" customHeight="1">
      <c r="A13" s="24">
        <v>9</v>
      </c>
      <c r="B13" s="25">
        <f>'1月'!Z11</f>
        <v>5.958333333333333</v>
      </c>
      <c r="C13" s="26">
        <f>'2月'!Z11</f>
        <v>6.187499999999997</v>
      </c>
      <c r="D13" s="26">
        <f>'3月'!Z11</f>
        <v>5.279166666666668</v>
      </c>
      <c r="E13" s="26">
        <f>'4月'!Z11</f>
        <v>14.354166666666666</v>
      </c>
      <c r="F13" s="26">
        <f>'5月'!Z11</f>
        <v>17.166666666666668</v>
      </c>
      <c r="G13" s="26">
        <f>'6月'!Z11</f>
        <v>20.920833333333338</v>
      </c>
      <c r="H13" s="26">
        <f>'7月'!Z11</f>
        <v>22.754166666666666</v>
      </c>
      <c r="I13" s="26">
        <f>'8月'!Z11</f>
        <v>30.09583333333333</v>
      </c>
      <c r="J13" s="26">
        <f>'9月'!Z11</f>
        <v>25.254166666666666</v>
      </c>
      <c r="K13" s="26">
        <f>'10月'!Z11</f>
        <v>20.60833333333333</v>
      </c>
      <c r="L13" s="26">
        <f>'11月'!Z11</f>
        <v>9.216666666666665</v>
      </c>
      <c r="M13" s="27">
        <f>'12月'!Z11</f>
        <v>11.2125</v>
      </c>
      <c r="N13" s="6"/>
    </row>
    <row r="14" spans="1:14" ht="18" customHeight="1">
      <c r="A14" s="28">
        <v>10</v>
      </c>
      <c r="B14" s="29">
        <f>'1月'!Z12</f>
        <v>8.2</v>
      </c>
      <c r="C14" s="30">
        <f>'2月'!Z12</f>
        <v>3.754166666666667</v>
      </c>
      <c r="D14" s="30">
        <f>'3月'!Z12</f>
        <v>4.5625</v>
      </c>
      <c r="E14" s="30">
        <f>'4月'!Z12</f>
        <v>13.516666666666667</v>
      </c>
      <c r="F14" s="30">
        <f>'5月'!Z12</f>
        <v>16.45</v>
      </c>
      <c r="G14" s="30">
        <f>'6月'!Z12</f>
        <v>20.975</v>
      </c>
      <c r="H14" s="30">
        <f>'7月'!Z12</f>
        <v>24.83333333333333</v>
      </c>
      <c r="I14" s="30">
        <f>'8月'!Z12</f>
        <v>25.95</v>
      </c>
      <c r="J14" s="30">
        <f>'9月'!Z12</f>
        <v>24.333333333333332</v>
      </c>
      <c r="K14" s="30">
        <f>'10月'!Z12</f>
        <v>16.674999999999997</v>
      </c>
      <c r="L14" s="30">
        <f>'11月'!Z12</f>
        <v>7.8708333333333345</v>
      </c>
      <c r="M14" s="31">
        <f>'12月'!Z12</f>
        <v>7.449999999999999</v>
      </c>
      <c r="N14" s="6"/>
    </row>
    <row r="15" spans="1:14" ht="18" customHeight="1">
      <c r="A15" s="20">
        <v>11</v>
      </c>
      <c r="B15" s="21">
        <f>'1月'!Z13</f>
        <v>4.866666666666666</v>
      </c>
      <c r="C15" s="22">
        <f>'2月'!Z13</f>
        <v>3.4291666666666667</v>
      </c>
      <c r="D15" s="22">
        <f>'3月'!Z13</f>
        <v>4.029166666666668</v>
      </c>
      <c r="E15" s="22">
        <f>'4月'!Z13</f>
        <v>8.754166666666668</v>
      </c>
      <c r="F15" s="22">
        <f>'5月'!Z13</f>
        <v>15.450000000000003</v>
      </c>
      <c r="G15" s="22">
        <f>'6月'!Z13</f>
        <v>21.71666666666667</v>
      </c>
      <c r="H15" s="22">
        <f>'7月'!Z13</f>
        <v>24.774999999999995</v>
      </c>
      <c r="I15" s="22">
        <f>'8月'!Z13</f>
        <v>24.491666666666664</v>
      </c>
      <c r="J15" s="22">
        <f>'9月'!Z13</f>
        <v>23.7625</v>
      </c>
      <c r="K15" s="22">
        <f>'10月'!Z13</f>
        <v>15.662500000000001</v>
      </c>
      <c r="L15" s="22">
        <f>'11月'!Z13</f>
        <v>10.716666666666669</v>
      </c>
      <c r="M15" s="23">
        <f>'12月'!Z13</f>
        <v>3.8833333333333333</v>
      </c>
      <c r="N15" s="6"/>
    </row>
    <row r="16" spans="1:14" ht="18" customHeight="1">
      <c r="A16" s="24">
        <v>12</v>
      </c>
      <c r="B16" s="25">
        <f>'1月'!Z14</f>
        <v>2.954166666666666</v>
      </c>
      <c r="C16" s="26">
        <f>'2月'!Z14</f>
        <v>6.116666666666667</v>
      </c>
      <c r="D16" s="26">
        <f>'3月'!Z14</f>
        <v>4.345833333333332</v>
      </c>
      <c r="E16" s="26">
        <f>'4月'!Z14</f>
        <v>7.445833333333333</v>
      </c>
      <c r="F16" s="26">
        <f>'5月'!Z14</f>
        <v>16.937500000000004</v>
      </c>
      <c r="G16" s="26">
        <f>'6月'!Z14</f>
        <v>22.024999999999995</v>
      </c>
      <c r="H16" s="26">
        <f>'7月'!Z14</f>
        <v>23.412500000000005</v>
      </c>
      <c r="I16" s="26">
        <f>'8月'!Z14</f>
        <v>23.82083333333333</v>
      </c>
      <c r="J16" s="26">
        <f>'9月'!Z14</f>
        <v>23.27916666666667</v>
      </c>
      <c r="K16" s="26">
        <f>'10月'!Z14</f>
        <v>16.879166666666666</v>
      </c>
      <c r="L16" s="26">
        <f>'11月'!Z14</f>
        <v>13.504166666666668</v>
      </c>
      <c r="M16" s="27">
        <f>'12月'!Z14</f>
        <v>5.241666666666667</v>
      </c>
      <c r="N16" s="6"/>
    </row>
    <row r="17" spans="1:14" ht="18" customHeight="1">
      <c r="A17" s="24">
        <v>13</v>
      </c>
      <c r="B17" s="25">
        <f>'1月'!Z15</f>
        <v>3.5750000000000006</v>
      </c>
      <c r="C17" s="26">
        <f>'2月'!Z15</f>
        <v>14.35416666666667</v>
      </c>
      <c r="D17" s="26">
        <f>'3月'!Z15</f>
        <v>5.495833333333334</v>
      </c>
      <c r="E17" s="26">
        <f>'4月'!Z15</f>
        <v>13.762499999999998</v>
      </c>
      <c r="F17" s="26">
        <f>'5月'!Z15</f>
        <v>18.333333333333332</v>
      </c>
      <c r="G17" s="26">
        <f>'6月'!Z15</f>
        <v>18.3</v>
      </c>
      <c r="H17" s="26">
        <f>'7月'!Z15</f>
        <v>24.154166666666665</v>
      </c>
      <c r="I17" s="26">
        <f>'8月'!Z15</f>
        <v>23.587499999999995</v>
      </c>
      <c r="J17" s="26">
        <f>'9月'!Z15</f>
        <v>22.608333333333334</v>
      </c>
      <c r="K17" s="26">
        <f>'10月'!Z15</f>
        <v>14.383333333333333</v>
      </c>
      <c r="L17" s="26">
        <f>'11月'!Z15</f>
        <v>13.816666666666665</v>
      </c>
      <c r="M17" s="27">
        <f>'12月'!Z15</f>
        <v>10.5</v>
      </c>
      <c r="N17" s="6"/>
    </row>
    <row r="18" spans="1:14" ht="18" customHeight="1">
      <c r="A18" s="24">
        <v>14</v>
      </c>
      <c r="B18" s="25">
        <f>'1月'!Z16</f>
        <v>5.5125</v>
      </c>
      <c r="C18" s="26">
        <f>'2月'!Z16</f>
        <v>16.533333333333335</v>
      </c>
      <c r="D18" s="26">
        <f>'3月'!Z16</f>
        <v>5.504166666666667</v>
      </c>
      <c r="E18" s="26">
        <f>'4月'!Z16</f>
        <v>13.120833333333335</v>
      </c>
      <c r="F18" s="26">
        <f>'5月'!Z16</f>
        <v>15.75833333333334</v>
      </c>
      <c r="G18" s="26">
        <f>'6月'!Z16</f>
        <v>19.2875</v>
      </c>
      <c r="H18" s="26">
        <f>'7月'!Z16</f>
        <v>23.745833333333334</v>
      </c>
      <c r="I18" s="26">
        <f>'8月'!Z16</f>
        <v>23.0625</v>
      </c>
      <c r="J18" s="26">
        <f>'9月'!Z16</f>
        <v>22.858333333333334</v>
      </c>
      <c r="K18" s="26">
        <f>'10月'!Z16</f>
        <v>14.954166666666666</v>
      </c>
      <c r="L18" s="26">
        <f>'11月'!Z16</f>
        <v>15.324999999999998</v>
      </c>
      <c r="M18" s="27">
        <f>'12月'!Z16</f>
        <v>6.566666666666669</v>
      </c>
      <c r="N18" s="6"/>
    </row>
    <row r="19" spans="1:14" ht="18" customHeight="1">
      <c r="A19" s="24">
        <v>15</v>
      </c>
      <c r="B19" s="25">
        <f>'1月'!Z17</f>
        <v>3.133333333333334</v>
      </c>
      <c r="C19" s="26">
        <f>'2月'!Z17</f>
        <v>5.704166666666667</v>
      </c>
      <c r="D19" s="26">
        <f>'3月'!Z17</f>
        <v>6.962500000000001</v>
      </c>
      <c r="E19" s="26">
        <f>'4月'!Z17</f>
        <v>13.56666666666667</v>
      </c>
      <c r="F19" s="26">
        <f>'5月'!Z17</f>
        <v>13.675000000000004</v>
      </c>
      <c r="G19" s="26">
        <f>'6月'!Z17</f>
        <v>17.733333333333334</v>
      </c>
      <c r="H19" s="26">
        <f>'7月'!Z17</f>
        <v>21.291666666666664</v>
      </c>
      <c r="I19" s="26">
        <f>'8月'!Z17</f>
        <v>25.274999999999995</v>
      </c>
      <c r="J19" s="26">
        <f>'9月'!Z17</f>
        <v>23.429166666666664</v>
      </c>
      <c r="K19" s="26">
        <f>'10月'!Z17</f>
        <v>16.070833333333336</v>
      </c>
      <c r="L19" s="26">
        <f>'11月'!Z17</f>
        <v>16.95416666666667</v>
      </c>
      <c r="M19" s="27">
        <f>'12月'!Z17</f>
        <v>5.8083333333333345</v>
      </c>
      <c r="N19" s="6"/>
    </row>
    <row r="20" spans="1:14" ht="18" customHeight="1">
      <c r="A20" s="24">
        <v>16</v>
      </c>
      <c r="B20" s="25">
        <f>'1月'!Z18</f>
        <v>4.7625</v>
      </c>
      <c r="C20" s="26">
        <f>'2月'!Z18</f>
        <v>3.066666666666667</v>
      </c>
      <c r="D20" s="26">
        <f>'3月'!Z18</f>
        <v>6.712500000000001</v>
      </c>
      <c r="E20" s="26">
        <f>'4月'!Z18</f>
        <v>12.137500000000001</v>
      </c>
      <c r="F20" s="26">
        <f>'5月'!Z18</f>
        <v>16.754166666666666</v>
      </c>
      <c r="G20" s="26">
        <f>'6月'!Z18</f>
        <v>20.179166666666664</v>
      </c>
      <c r="H20" s="26">
        <f>'7月'!Z18</f>
        <v>22.316666666666666</v>
      </c>
      <c r="I20" s="26">
        <f>'8月'!Z18</f>
        <v>26.779166666666672</v>
      </c>
      <c r="J20" s="26">
        <f>'9月'!Z18</f>
        <v>23.02083333333333</v>
      </c>
      <c r="K20" s="26">
        <f>'10月'!Z18</f>
        <v>18.175</v>
      </c>
      <c r="L20" s="26">
        <f>'11月'!Z18</f>
        <v>10.654166666666667</v>
      </c>
      <c r="M20" s="27">
        <f>'12月'!Z18</f>
        <v>3.8874999999999997</v>
      </c>
      <c r="N20" s="6"/>
    </row>
    <row r="21" spans="1:14" ht="18" customHeight="1">
      <c r="A21" s="24">
        <v>17</v>
      </c>
      <c r="B21" s="25">
        <f>'1月'!Z19</f>
        <v>4.429166666666667</v>
      </c>
      <c r="C21" s="26">
        <f>'2月'!Z19</f>
        <v>5.566666666666666</v>
      </c>
      <c r="D21" s="26">
        <f>'3月'!Z19</f>
        <v>10.695833333333333</v>
      </c>
      <c r="E21" s="26">
        <f>'4月'!Z19</f>
        <v>17.841666666666665</v>
      </c>
      <c r="F21" s="26">
        <f>'5月'!Z19</f>
        <v>16.191666666666666</v>
      </c>
      <c r="G21" s="26">
        <f>'6月'!Z19</f>
        <v>21.350000000000005</v>
      </c>
      <c r="H21" s="26">
        <f>'7月'!Z19</f>
        <v>24.59166666666667</v>
      </c>
      <c r="I21" s="26">
        <f>'8月'!Z19</f>
        <v>27.375</v>
      </c>
      <c r="J21" s="26">
        <f>'9月'!Z19</f>
        <v>24.39583333333334</v>
      </c>
      <c r="K21" s="26">
        <f>'10月'!Z19</f>
        <v>19.325</v>
      </c>
      <c r="L21" s="26">
        <f>'11月'!Z19</f>
        <v>11.549999999999999</v>
      </c>
      <c r="M21" s="27">
        <f>'12月'!Z19</f>
        <v>5.533333333333334</v>
      </c>
      <c r="N21" s="6"/>
    </row>
    <row r="22" spans="1:14" ht="18" customHeight="1">
      <c r="A22" s="24">
        <v>18</v>
      </c>
      <c r="B22" s="25">
        <f>'1月'!Z20</f>
        <v>5.645833333333333</v>
      </c>
      <c r="C22" s="26">
        <f>'2月'!Z20</f>
        <v>4.141666666666666</v>
      </c>
      <c r="D22" s="26">
        <f>'3月'!Z20</f>
        <v>13.970833333333339</v>
      </c>
      <c r="E22" s="26">
        <f>'4月'!Z20</f>
        <v>14.475000000000001</v>
      </c>
      <c r="F22" s="26">
        <f>'5月'!Z20</f>
        <v>15.445833333333333</v>
      </c>
      <c r="G22" s="26">
        <f>'6月'!Z20</f>
        <v>23.775000000000002</v>
      </c>
      <c r="H22" s="26">
        <f>'7月'!Z20</f>
        <v>26.366666666666664</v>
      </c>
      <c r="I22" s="26">
        <f>'8月'!Z20</f>
        <v>24.629166666666666</v>
      </c>
      <c r="J22" s="26">
        <f>'9月'!Z20</f>
        <v>21.087500000000006</v>
      </c>
      <c r="K22" s="26">
        <f>'10月'!Z20</f>
        <v>21.466666666666665</v>
      </c>
      <c r="L22" s="26">
        <f>'11月'!Z20</f>
        <v>9.866666666666669</v>
      </c>
      <c r="M22" s="27">
        <f>'12月'!Z20</f>
        <v>8.808333333333334</v>
      </c>
      <c r="N22" s="6"/>
    </row>
    <row r="23" spans="1:14" ht="18" customHeight="1">
      <c r="A23" s="24">
        <v>19</v>
      </c>
      <c r="B23" s="25">
        <f>'1月'!Z21</f>
        <v>4.9958333333333345</v>
      </c>
      <c r="C23" s="26">
        <f>'2月'!Z21</f>
        <v>9.1125</v>
      </c>
      <c r="D23" s="26">
        <f>'3月'!Z21</f>
        <v>14.216666666666667</v>
      </c>
      <c r="E23" s="26">
        <f>'4月'!Z21</f>
        <v>12.062500000000002</v>
      </c>
      <c r="F23" s="26">
        <f>'5月'!Z21</f>
        <v>16.704166666666666</v>
      </c>
      <c r="G23" s="26">
        <f>'6月'!Z21</f>
        <v>22.249999999999996</v>
      </c>
      <c r="H23" s="26">
        <f>'7月'!Z21</f>
        <v>25.366666666666664</v>
      </c>
      <c r="I23" s="26">
        <f>'8月'!Z21</f>
        <v>25.875</v>
      </c>
      <c r="J23" s="26">
        <f>'9月'!Z21</f>
        <v>20.504166666666666</v>
      </c>
      <c r="K23" s="26">
        <f>'10月'!Z21</f>
        <v>18.84166666666667</v>
      </c>
      <c r="L23" s="26">
        <f>'11月'!Z21</f>
        <v>12.991666666666667</v>
      </c>
      <c r="M23" s="27">
        <f>'12月'!Z21</f>
        <v>10.75</v>
      </c>
      <c r="N23" s="6"/>
    </row>
    <row r="24" spans="1:14" ht="18" customHeight="1">
      <c r="A24" s="28">
        <v>20</v>
      </c>
      <c r="B24" s="29">
        <f>'1月'!Z22</f>
        <v>3.1</v>
      </c>
      <c r="C24" s="30">
        <f>'2月'!Z22</f>
        <v>9.066666666666665</v>
      </c>
      <c r="D24" s="30">
        <f>'3月'!Z22</f>
        <v>10.049999999999999</v>
      </c>
      <c r="E24" s="30">
        <f>'4月'!Z22</f>
        <v>10.866666666666669</v>
      </c>
      <c r="F24" s="30">
        <f>'5月'!Z22</f>
        <v>15.454166666666664</v>
      </c>
      <c r="G24" s="30">
        <f>'6月'!Z22</f>
        <v>22.833333333333332</v>
      </c>
      <c r="H24" s="30">
        <f>'7月'!Z22</f>
        <v>23.933333333333337</v>
      </c>
      <c r="I24" s="30">
        <f>'8月'!Z22</f>
        <v>25.195833333333336</v>
      </c>
      <c r="J24" s="30">
        <f>'9月'!Z22</f>
        <v>18.6</v>
      </c>
      <c r="K24" s="30">
        <f>'10月'!Z22</f>
        <v>20.795833333333327</v>
      </c>
      <c r="L24" s="30">
        <f>'11月'!Z22</f>
        <v>15.375000000000002</v>
      </c>
      <c r="M24" s="31">
        <f>'12月'!Z22</f>
        <v>11.533333333333333</v>
      </c>
      <c r="N24" s="6"/>
    </row>
    <row r="25" spans="1:14" ht="18" customHeight="1">
      <c r="A25" s="20">
        <v>21</v>
      </c>
      <c r="B25" s="21">
        <f>'1月'!Z23</f>
        <v>2.9874999999999994</v>
      </c>
      <c r="C25" s="22">
        <f>'2月'!Z23</f>
        <v>9.445833333333335</v>
      </c>
      <c r="D25" s="22">
        <f>'3月'!Z23</f>
        <v>6.020833333333335</v>
      </c>
      <c r="E25" s="22">
        <f>'4月'!Z23</f>
        <v>15.929166666666672</v>
      </c>
      <c r="F25" s="22">
        <f>'5月'!Z23</f>
        <v>16.075</v>
      </c>
      <c r="G25" s="22">
        <f>'6月'!Z23</f>
        <v>21.97083333333333</v>
      </c>
      <c r="H25" s="22">
        <f>'7月'!Z23</f>
        <v>22.279166666666665</v>
      </c>
      <c r="I25" s="22">
        <f>'8月'!Z23</f>
        <v>27.575</v>
      </c>
      <c r="J25" s="22">
        <f>'9月'!Z23</f>
        <v>19.916666666666668</v>
      </c>
      <c r="K25" s="22">
        <f>'10月'!Z23</f>
        <v>15.766666666666666</v>
      </c>
      <c r="L25" s="22">
        <f>'11月'!Z23</f>
        <v>12.012500000000001</v>
      </c>
      <c r="M25" s="23">
        <f>'12月'!Z23</f>
        <v>11.887499999999998</v>
      </c>
      <c r="N25" s="6"/>
    </row>
    <row r="26" spans="1:14" ht="18" customHeight="1">
      <c r="A26" s="24">
        <v>22</v>
      </c>
      <c r="B26" s="25">
        <f>'1月'!Z24</f>
        <v>4.037499999999999</v>
      </c>
      <c r="C26" s="26">
        <f>'2月'!Z24</f>
        <v>4.625</v>
      </c>
      <c r="D26" s="26">
        <f>'3月'!Z24</f>
        <v>8.091666666666667</v>
      </c>
      <c r="E26" s="26">
        <f>'4月'!Z24</f>
        <v>13.941666666666665</v>
      </c>
      <c r="F26" s="26">
        <f>'5月'!Z24</f>
        <v>17.566666666666666</v>
      </c>
      <c r="G26" s="26">
        <f>'6月'!Z24</f>
        <v>21.55416666666667</v>
      </c>
      <c r="H26" s="26">
        <f>'7月'!Z24</f>
        <v>20.775</v>
      </c>
      <c r="I26" s="26">
        <f>'8月'!Z24</f>
        <v>25.600000000000005</v>
      </c>
      <c r="J26" s="26">
        <f>'9月'!Z24</f>
        <v>19.895833333333336</v>
      </c>
      <c r="K26" s="26">
        <f>'10月'!Z24</f>
        <v>15.920833333333334</v>
      </c>
      <c r="L26" s="26">
        <f>'11月'!Z24</f>
        <v>14.866666666666667</v>
      </c>
      <c r="M26" s="27">
        <f>'12月'!Z24</f>
        <v>15.954166666666666</v>
      </c>
      <c r="N26" s="6"/>
    </row>
    <row r="27" spans="1:14" ht="18" customHeight="1">
      <c r="A27" s="24">
        <v>23</v>
      </c>
      <c r="B27" s="25">
        <f>'1月'!Z25</f>
        <v>1.8291666666666664</v>
      </c>
      <c r="C27" s="26">
        <f>'2月'!Z25</f>
        <v>5.3999999999999995</v>
      </c>
      <c r="D27" s="26">
        <f>'3月'!Z25</f>
        <v>8.329166666666664</v>
      </c>
      <c r="E27" s="26">
        <f>'4月'!Z25</f>
        <v>15.30833333333333</v>
      </c>
      <c r="F27" s="26">
        <f>'5月'!Z25</f>
        <v>20.358333333333334</v>
      </c>
      <c r="G27" s="26">
        <f>'6月'!Z25</f>
        <v>21.033333333333328</v>
      </c>
      <c r="H27" s="26">
        <f>'7月'!Z25</f>
        <v>21.062500000000004</v>
      </c>
      <c r="I27" s="26">
        <f>'8月'!Z25</f>
        <v>24.029166666666665</v>
      </c>
      <c r="J27" s="26">
        <f>'9月'!Z25</f>
        <v>20.937500000000004</v>
      </c>
      <c r="K27" s="26">
        <f>'10月'!Z25</f>
        <v>15.54166666666667</v>
      </c>
      <c r="L27" s="26">
        <f>'11月'!Z25</f>
        <v>9.437500000000002</v>
      </c>
      <c r="M27" s="27">
        <f>'12月'!Z25</f>
        <v>13.975000000000001</v>
      </c>
      <c r="N27" s="6"/>
    </row>
    <row r="28" spans="1:14" ht="18" customHeight="1">
      <c r="A28" s="24">
        <v>24</v>
      </c>
      <c r="B28" s="25">
        <f>'1月'!Z26</f>
        <v>2.316666666666667</v>
      </c>
      <c r="C28" s="26">
        <f>'2月'!Z26</f>
        <v>4.870833333333334</v>
      </c>
      <c r="D28" s="26">
        <f>'3月'!Z26</f>
        <v>4.370833333333333</v>
      </c>
      <c r="E28" s="26">
        <f>'4月'!Z26</f>
        <v>13.675000000000002</v>
      </c>
      <c r="F28" s="26">
        <f>'5月'!Z26</f>
        <v>20.804166666666664</v>
      </c>
      <c r="G28" s="26">
        <f>'6月'!Z26</f>
        <v>20.820833333333336</v>
      </c>
      <c r="H28" s="26">
        <f>'7月'!Z26</f>
        <v>22.500000000000004</v>
      </c>
      <c r="I28" s="26">
        <f>'8月'!Z26</f>
        <v>23.958333333333332</v>
      </c>
      <c r="J28" s="26">
        <f>'9月'!Z26</f>
        <v>20.958333333333336</v>
      </c>
      <c r="K28" s="26">
        <f>'10月'!Z26</f>
        <v>12.375</v>
      </c>
      <c r="L28" s="26">
        <f>'11月'!Z26</f>
        <v>3.4208333333333325</v>
      </c>
      <c r="M28" s="27">
        <f>'12月'!Z26</f>
        <v>6.966666666666665</v>
      </c>
      <c r="N28" s="6"/>
    </row>
    <row r="29" spans="1:14" ht="18" customHeight="1">
      <c r="A29" s="24">
        <v>25</v>
      </c>
      <c r="B29" s="25">
        <f>'1月'!Z27</f>
        <v>1.825</v>
      </c>
      <c r="C29" s="26">
        <f>'2月'!Z27</f>
        <v>2.4958333333333336</v>
      </c>
      <c r="D29" s="26">
        <f>'3月'!Z27</f>
        <v>5.741666666666666</v>
      </c>
      <c r="E29" s="26">
        <f>'4月'!Z27</f>
        <v>14.487499999999999</v>
      </c>
      <c r="F29" s="26">
        <f>'5月'!Z27</f>
        <v>21.900000000000002</v>
      </c>
      <c r="G29" s="26">
        <f>'6月'!Z27</f>
        <v>23.208333333333332</v>
      </c>
      <c r="H29" s="26">
        <f>'7月'!Z27</f>
        <v>23.52916666666667</v>
      </c>
      <c r="I29" s="26">
        <f>'8月'!Z27</f>
        <v>26.358333333333334</v>
      </c>
      <c r="J29" s="26">
        <f>'9月'!Z27</f>
        <v>22.72916666666667</v>
      </c>
      <c r="K29" s="26">
        <f>'10月'!Z27</f>
        <v>14.983333333333336</v>
      </c>
      <c r="L29" s="26">
        <f>'11月'!Z27</f>
        <v>5.854166666666668</v>
      </c>
      <c r="M29" s="27">
        <f>'12月'!Z27</f>
        <v>5.575</v>
      </c>
      <c r="N29" s="6"/>
    </row>
    <row r="30" spans="1:14" ht="18" customHeight="1">
      <c r="A30" s="24">
        <v>26</v>
      </c>
      <c r="B30" s="25">
        <f>'1月'!Z28</f>
        <v>3.1375000000000006</v>
      </c>
      <c r="C30" s="26">
        <f>'2月'!Z28</f>
        <v>4.241666666666666</v>
      </c>
      <c r="D30" s="26">
        <f>'3月'!Z28</f>
        <v>5.199999999999999</v>
      </c>
      <c r="E30" s="26">
        <f>'4月'!Z28</f>
        <v>17.170833333333334</v>
      </c>
      <c r="F30" s="26">
        <f>'5月'!Z28</f>
        <v>22.42916666666667</v>
      </c>
      <c r="G30" s="26">
        <f>'6月'!Z28</f>
        <v>21.783333333333335</v>
      </c>
      <c r="H30" s="26">
        <f>'7月'!Z28</f>
        <v>23.03333333333333</v>
      </c>
      <c r="I30" s="26">
        <f>'8月'!Z28</f>
        <v>26.6875</v>
      </c>
      <c r="J30" s="26">
        <f>'9月'!Z28</f>
        <v>23.558333333333337</v>
      </c>
      <c r="K30" s="26">
        <f>'10月'!Z28</f>
        <v>19.51666666666667</v>
      </c>
      <c r="L30" s="26">
        <f>'11月'!Z28</f>
        <v>7.979166666666667</v>
      </c>
      <c r="M30" s="27">
        <f>'12月'!Z28</f>
        <v>9.512500000000001</v>
      </c>
      <c r="N30" s="6"/>
    </row>
    <row r="31" spans="1:14" ht="18" customHeight="1">
      <c r="A31" s="24">
        <v>27</v>
      </c>
      <c r="B31" s="25">
        <f>'1月'!Z29</f>
        <v>6.9375</v>
      </c>
      <c r="C31" s="26">
        <f>'2月'!Z29</f>
        <v>5.004166666666667</v>
      </c>
      <c r="D31" s="26">
        <f>'3月'!Z29</f>
        <v>7.5375000000000005</v>
      </c>
      <c r="E31" s="26">
        <f>'4月'!Z29</f>
        <v>14.445833333333333</v>
      </c>
      <c r="F31" s="26">
        <f>'5月'!Z29</f>
        <v>17.679166666666667</v>
      </c>
      <c r="G31" s="26">
        <f>'6月'!Z29</f>
        <v>21.72083333333333</v>
      </c>
      <c r="H31" s="26">
        <f>'7月'!Z29</f>
        <v>23.258333333333336</v>
      </c>
      <c r="I31" s="26">
        <f>'8月'!Z29</f>
        <v>22.087500000000002</v>
      </c>
      <c r="J31" s="26">
        <f>'9月'!Z29</f>
        <v>24.099999999999994</v>
      </c>
      <c r="K31" s="26">
        <f>'10月'!Z29</f>
        <v>16.679166666666667</v>
      </c>
      <c r="L31" s="26">
        <f>'11月'!Z29</f>
        <v>11.004166666666668</v>
      </c>
      <c r="M31" s="27">
        <f>'12月'!Z29</f>
        <v>10.583333333333334</v>
      </c>
      <c r="N31" s="6"/>
    </row>
    <row r="32" spans="1:14" ht="18" customHeight="1">
      <c r="A32" s="24">
        <v>28</v>
      </c>
      <c r="B32" s="25">
        <f>'1月'!Z30</f>
        <v>7.354166666666667</v>
      </c>
      <c r="C32" s="26">
        <f>'2月'!Z30</f>
        <v>6.379166666666669</v>
      </c>
      <c r="D32" s="26">
        <f>'3月'!Z30</f>
        <v>10.070833333333335</v>
      </c>
      <c r="E32" s="26">
        <f>'4月'!Z30</f>
        <v>13.166666666666666</v>
      </c>
      <c r="F32" s="26">
        <f>'5月'!Z30</f>
        <v>18.187499999999996</v>
      </c>
      <c r="G32" s="26">
        <f>'6月'!Z30</f>
        <v>18.995833333333334</v>
      </c>
      <c r="H32" s="26">
        <f>'7月'!Z30</f>
        <v>25.05</v>
      </c>
      <c r="I32" s="26">
        <f>'8月'!Z30</f>
        <v>22.52083333333333</v>
      </c>
      <c r="J32" s="26">
        <f>'9月'!Z30</f>
        <v>25.004166666666663</v>
      </c>
      <c r="K32" s="26">
        <f>'10月'!Z30</f>
        <v>12.825000000000001</v>
      </c>
      <c r="L32" s="26">
        <f>'11月'!Z30</f>
        <v>9.558333333333332</v>
      </c>
      <c r="M32" s="27">
        <f>'12月'!Z30</f>
        <v>4.020833333333333</v>
      </c>
      <c r="N32" s="6"/>
    </row>
    <row r="33" spans="1:14" ht="18" customHeight="1">
      <c r="A33" s="24">
        <v>29</v>
      </c>
      <c r="B33" s="25">
        <f>'1月'!Z31</f>
        <v>3.237499999999999</v>
      </c>
      <c r="C33" s="26">
        <f>'2月'!Z31</f>
        <v>7.716666666666668</v>
      </c>
      <c r="D33" s="26">
        <f>'3月'!Z31</f>
        <v>9.275000000000002</v>
      </c>
      <c r="E33" s="26">
        <f>'4月'!Z31</f>
        <v>13.774999999999999</v>
      </c>
      <c r="F33" s="26">
        <f>'5月'!Z31</f>
        <v>20.5</v>
      </c>
      <c r="G33" s="26">
        <f>'6月'!Z31</f>
        <v>20.54583333333333</v>
      </c>
      <c r="H33" s="26">
        <f>'7月'!Z31</f>
        <v>25.795833333333334</v>
      </c>
      <c r="I33" s="26">
        <f>'8月'!Z31</f>
        <v>24.49166666666667</v>
      </c>
      <c r="J33" s="26">
        <f>'9月'!Z31</f>
        <v>21.195833333333336</v>
      </c>
      <c r="K33" s="26">
        <f>'10月'!Z31</f>
        <v>14.65</v>
      </c>
      <c r="L33" s="26">
        <f>'11月'!Z31</f>
        <v>7.141666666666667</v>
      </c>
      <c r="M33" s="27">
        <f>'12月'!Z31</f>
        <v>4.904166666666668</v>
      </c>
      <c r="N33" s="6"/>
    </row>
    <row r="34" spans="1:14" ht="18" customHeight="1">
      <c r="A34" s="24">
        <v>30</v>
      </c>
      <c r="B34" s="25">
        <f>'1月'!Z32</f>
        <v>2.4958333333333336</v>
      </c>
      <c r="C34" s="26"/>
      <c r="D34" s="26">
        <f>'3月'!Z32</f>
        <v>12.475000000000001</v>
      </c>
      <c r="E34" s="26">
        <f>'4月'!Z32</f>
        <v>12.095833333333333</v>
      </c>
      <c r="F34" s="26">
        <f>'5月'!Z32</f>
        <v>17.908333333333335</v>
      </c>
      <c r="G34" s="26">
        <f>'6月'!Z32</f>
        <v>21.041666666666668</v>
      </c>
      <c r="H34" s="26">
        <f>'7月'!Z32</f>
        <v>25.99166666666667</v>
      </c>
      <c r="I34" s="26">
        <f>'8月'!Z32</f>
        <v>24.975000000000005</v>
      </c>
      <c r="J34" s="26">
        <f>'9月'!Z32</f>
        <v>18.587500000000002</v>
      </c>
      <c r="K34" s="26">
        <f>'10月'!Z32</f>
        <v>11.129166666666668</v>
      </c>
      <c r="L34" s="26">
        <f>'11月'!Z32</f>
        <v>7.199999999999999</v>
      </c>
      <c r="M34" s="27">
        <f>'12月'!Z32</f>
        <v>4.366666666666666</v>
      </c>
      <c r="N34" s="6"/>
    </row>
    <row r="35" spans="1:14" ht="18" customHeight="1">
      <c r="A35" s="32">
        <v>31</v>
      </c>
      <c r="B35" s="33">
        <f>'1月'!Z33</f>
        <v>4.5375000000000005</v>
      </c>
      <c r="C35" s="34"/>
      <c r="D35" s="34">
        <f>'3月'!Z33</f>
        <v>12.354166666666666</v>
      </c>
      <c r="E35" s="34"/>
      <c r="F35" s="34">
        <f>'5月'!Z33</f>
        <v>18.666666666666664</v>
      </c>
      <c r="G35" s="34"/>
      <c r="H35" s="34">
        <f>'7月'!Z33</f>
        <v>25.745833333333334</v>
      </c>
      <c r="I35" s="34">
        <f>'8月'!Z33</f>
        <v>25.262500000000003</v>
      </c>
      <c r="J35" s="34"/>
      <c r="K35" s="34">
        <f>'10月'!Z33</f>
        <v>14.604166666666666</v>
      </c>
      <c r="L35" s="34"/>
      <c r="M35" s="35">
        <f>'12月'!Z33</f>
        <v>6.1916666666666655</v>
      </c>
      <c r="N35" s="6"/>
    </row>
    <row r="36" spans="1:14" ht="18" customHeight="1">
      <c r="A36" s="175" t="s">
        <v>9</v>
      </c>
      <c r="B36" s="176">
        <f>AVERAGE(B5:B35)</f>
        <v>5.099462365591397</v>
      </c>
      <c r="C36" s="177">
        <f>AVERAGE(C5:C35)</f>
        <v>5.726293103448276</v>
      </c>
      <c r="D36" s="177">
        <f aca="true" t="shared" si="0" ref="D36:M36">AVERAGE(D5:D35)</f>
        <v>8.046505376344086</v>
      </c>
      <c r="E36" s="177">
        <f t="shared" si="0"/>
        <v>12.92513888888889</v>
      </c>
      <c r="F36" s="177">
        <f t="shared" si="0"/>
        <v>17.535215053763437</v>
      </c>
      <c r="G36" s="177">
        <f t="shared" si="0"/>
        <v>20.663472222222218</v>
      </c>
      <c r="H36" s="177">
        <f t="shared" si="0"/>
        <v>23.604838709677416</v>
      </c>
      <c r="I36" s="177">
        <f t="shared" si="0"/>
        <v>25.642069892473128</v>
      </c>
      <c r="J36" s="177">
        <f t="shared" si="0"/>
        <v>23.090694444444452</v>
      </c>
      <c r="K36" s="177">
        <f t="shared" si="0"/>
        <v>17.74072580645161</v>
      </c>
      <c r="L36" s="177">
        <f t="shared" si="0"/>
        <v>11.107083333333337</v>
      </c>
      <c r="M36" s="178">
        <f t="shared" si="0"/>
        <v>8.730645161290322</v>
      </c>
      <c r="N36" s="6"/>
    </row>
    <row r="37" spans="1:14" ht="18" customHeight="1">
      <c r="A37" s="36" t="s">
        <v>35</v>
      </c>
      <c r="B37" s="37">
        <f>AVERAGE(B5:B14)</f>
        <v>7.441250000000001</v>
      </c>
      <c r="C37" s="38">
        <f aca="true" t="shared" si="1" ref="C37:M37">AVERAGE(C5:C14)</f>
        <v>3.8791666666666664</v>
      </c>
      <c r="D37" s="38">
        <f t="shared" si="1"/>
        <v>7.799166666666666</v>
      </c>
      <c r="E37" s="38">
        <f t="shared" si="1"/>
        <v>11.972500000000002</v>
      </c>
      <c r="F37" s="38">
        <f t="shared" si="1"/>
        <v>17.081249999999997</v>
      </c>
      <c r="G37" s="38">
        <f t="shared" si="1"/>
        <v>19.777916666666663</v>
      </c>
      <c r="H37" s="38">
        <f t="shared" si="1"/>
        <v>23.277499999999996</v>
      </c>
      <c r="I37" s="38">
        <f t="shared" si="1"/>
        <v>27.126666666666672</v>
      </c>
      <c r="J37" s="38">
        <f t="shared" si="1"/>
        <v>25.229166666666664</v>
      </c>
      <c r="K37" s="38">
        <f t="shared" si="1"/>
        <v>20.94166666666667</v>
      </c>
      <c r="L37" s="38">
        <f t="shared" si="1"/>
        <v>11.398333333333335</v>
      </c>
      <c r="M37" s="39">
        <f t="shared" si="1"/>
        <v>10.420000000000002</v>
      </c>
      <c r="N37" s="6"/>
    </row>
    <row r="38" spans="1:14" ht="18" customHeight="1">
      <c r="A38" s="40" t="s">
        <v>36</v>
      </c>
      <c r="B38" s="41">
        <f>AVERAGE(B15:B24)</f>
        <v>4.297500000000001</v>
      </c>
      <c r="C38" s="42">
        <f aca="true" t="shared" si="2" ref="C38:M38">AVERAGE(C15:C24)</f>
        <v>7.7091666666666665</v>
      </c>
      <c r="D38" s="42">
        <f t="shared" si="2"/>
        <v>8.198333333333334</v>
      </c>
      <c r="E38" s="42">
        <f t="shared" si="2"/>
        <v>12.403333333333336</v>
      </c>
      <c r="F38" s="42">
        <f t="shared" si="2"/>
        <v>16.070416666666667</v>
      </c>
      <c r="G38" s="42">
        <f t="shared" si="2"/>
        <v>20.945</v>
      </c>
      <c r="H38" s="42">
        <f t="shared" si="2"/>
        <v>23.995416666666667</v>
      </c>
      <c r="I38" s="42">
        <f t="shared" si="2"/>
        <v>25.009166666666665</v>
      </c>
      <c r="J38" s="42">
        <f t="shared" si="2"/>
        <v>22.35458333333333</v>
      </c>
      <c r="K38" s="42">
        <f t="shared" si="2"/>
        <v>17.655416666666664</v>
      </c>
      <c r="L38" s="42">
        <f t="shared" si="2"/>
        <v>13.075416666666666</v>
      </c>
      <c r="M38" s="43">
        <f t="shared" si="2"/>
        <v>7.251250000000001</v>
      </c>
      <c r="N38" s="6"/>
    </row>
    <row r="39" spans="1:14" ht="18" customHeight="1">
      <c r="A39" s="44" t="s">
        <v>37</v>
      </c>
      <c r="B39" s="45">
        <f>AVERAGE(B25:B35)</f>
        <v>3.699621212121212</v>
      </c>
      <c r="C39" s="46">
        <f aca="true" t="shared" si="3" ref="C39:M39">AVERAGE(C25:C35)</f>
        <v>5.5754629629629635</v>
      </c>
      <c r="D39" s="46">
        <f t="shared" si="3"/>
        <v>8.133333333333335</v>
      </c>
      <c r="E39" s="46">
        <f t="shared" si="3"/>
        <v>14.399583333333334</v>
      </c>
      <c r="F39" s="46">
        <f t="shared" si="3"/>
        <v>19.279545454545453</v>
      </c>
      <c r="G39" s="46">
        <f t="shared" si="3"/>
        <v>21.2675</v>
      </c>
      <c r="H39" s="46">
        <f t="shared" si="3"/>
        <v>23.547348484848488</v>
      </c>
      <c r="I39" s="46">
        <f t="shared" si="3"/>
        <v>24.867803030303033</v>
      </c>
      <c r="J39" s="46">
        <f t="shared" si="3"/>
        <v>21.688333333333336</v>
      </c>
      <c r="K39" s="46">
        <f t="shared" si="3"/>
        <v>14.908333333333331</v>
      </c>
      <c r="L39" s="46">
        <f t="shared" si="3"/>
        <v>8.8475</v>
      </c>
      <c r="M39" s="47">
        <f t="shared" si="3"/>
        <v>8.539772727272727</v>
      </c>
      <c r="N39" s="6"/>
    </row>
    <row r="41" spans="1:13" ht="18" customHeight="1">
      <c r="A41" s="171" t="s">
        <v>38</v>
      </c>
      <c r="B41" s="172">
        <v>4.618048387096774</v>
      </c>
      <c r="C41" s="173">
        <v>4.627295566502463</v>
      </c>
      <c r="D41" s="173">
        <v>7.171603942652329</v>
      </c>
      <c r="E41" s="173">
        <v>12.086722222222223</v>
      </c>
      <c r="F41" s="173">
        <v>16.095369827305312</v>
      </c>
      <c r="G41" s="173">
        <v>19.218092592592598</v>
      </c>
      <c r="H41" s="173">
        <v>23.027777777777775</v>
      </c>
      <c r="I41" s="173">
        <v>24.949041218637994</v>
      </c>
      <c r="J41" s="173">
        <v>21.796999537037035</v>
      </c>
      <c r="K41" s="173">
        <v>16.752396953405018</v>
      </c>
      <c r="L41" s="173">
        <v>11.901750805152979</v>
      </c>
      <c r="M41" s="174">
        <v>7.323758960573476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52" customWidth="1"/>
    <col min="2" max="13" width="7.25390625" style="52" customWidth="1"/>
    <col min="14" max="16384" width="6.75390625" style="52" customWidth="1"/>
  </cols>
  <sheetData>
    <row r="1" spans="1:14" ht="24.75" customHeight="1">
      <c r="A1" s="48" t="s">
        <v>39</v>
      </c>
      <c r="B1" s="49"/>
      <c r="C1" s="49"/>
      <c r="D1" s="49"/>
      <c r="E1" s="49"/>
      <c r="F1" s="49"/>
      <c r="G1" s="50"/>
      <c r="H1" s="50"/>
      <c r="I1" s="167">
        <f>'1月'!Z1</f>
        <v>2016</v>
      </c>
      <c r="J1" s="166" t="s">
        <v>1</v>
      </c>
      <c r="K1" s="165" t="str">
        <f>("（平成"&amp;TEXT((I1-1988),"0")&amp;"年）")</f>
        <v>（平成28年）</v>
      </c>
      <c r="L1" s="50"/>
      <c r="M1" s="50"/>
      <c r="N1" s="51"/>
    </row>
    <row r="2" spans="1:14" ht="16.5" customHeight="1">
      <c r="A2" s="53" t="s">
        <v>2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1"/>
    </row>
    <row r="3" spans="1:14" ht="16.5" customHeight="1">
      <c r="A3" s="57"/>
      <c r="B3" s="58" t="s">
        <v>22</v>
      </c>
      <c r="C3" s="59" t="s">
        <v>23</v>
      </c>
      <c r="D3" s="59" t="s">
        <v>24</v>
      </c>
      <c r="E3" s="59" t="s">
        <v>25</v>
      </c>
      <c r="F3" s="59" t="s">
        <v>26</v>
      </c>
      <c r="G3" s="59" t="s">
        <v>27</v>
      </c>
      <c r="H3" s="59" t="s">
        <v>28</v>
      </c>
      <c r="I3" s="59" t="s">
        <v>29</v>
      </c>
      <c r="J3" s="59" t="s">
        <v>30</v>
      </c>
      <c r="K3" s="59" t="s">
        <v>31</v>
      </c>
      <c r="L3" s="59" t="s">
        <v>32</v>
      </c>
      <c r="M3" s="60" t="s">
        <v>33</v>
      </c>
      <c r="N3" s="51"/>
    </row>
    <row r="4" spans="1:14" ht="16.5" customHeight="1">
      <c r="A4" s="61" t="s">
        <v>34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51"/>
    </row>
    <row r="5" spans="1:14" ht="16.5" customHeight="1">
      <c r="A5" s="65">
        <v>1</v>
      </c>
      <c r="B5" s="66">
        <f>'1月'!AA3</f>
        <v>11.7</v>
      </c>
      <c r="C5" s="67">
        <f>'2月'!AA3</f>
        <v>6.4</v>
      </c>
      <c r="D5" s="67">
        <f>'3月'!AA3</f>
        <v>7.9</v>
      </c>
      <c r="E5" s="67">
        <f>'4月'!AA3</f>
        <v>13.6</v>
      </c>
      <c r="F5" s="67">
        <f>'5月'!AA3</f>
        <v>18.2</v>
      </c>
      <c r="G5" s="67">
        <f>'6月'!AA3</f>
        <v>24</v>
      </c>
      <c r="H5" s="67">
        <f>'7月'!AA3</f>
        <v>26.5</v>
      </c>
      <c r="I5" s="67">
        <f>'8月'!AA3</f>
        <v>28.8</v>
      </c>
      <c r="J5" s="67">
        <f>'9月'!AA3</f>
        <v>28.8</v>
      </c>
      <c r="K5" s="67">
        <f>'10月'!AA3</f>
        <v>21.1</v>
      </c>
      <c r="L5" s="67">
        <f>'11月'!AA3</f>
        <v>17.2</v>
      </c>
      <c r="M5" s="68">
        <f>'12月'!AA3</f>
        <v>16.3</v>
      </c>
      <c r="N5" s="51"/>
    </row>
    <row r="6" spans="1:14" ht="16.5" customHeight="1">
      <c r="A6" s="69">
        <v>2</v>
      </c>
      <c r="B6" s="70">
        <f>'1月'!AA4</f>
        <v>12.3</v>
      </c>
      <c r="C6" s="71">
        <f>'2月'!AA4</f>
        <v>7.5</v>
      </c>
      <c r="D6" s="71">
        <f>'3月'!AA4</f>
        <v>9.7</v>
      </c>
      <c r="E6" s="71">
        <f>'4月'!AA4</f>
        <v>11.5</v>
      </c>
      <c r="F6" s="71">
        <f>'5月'!AA4</f>
        <v>16.6</v>
      </c>
      <c r="G6" s="71">
        <f>'6月'!AA4</f>
        <v>24.4</v>
      </c>
      <c r="H6" s="71">
        <f>'7月'!AA4</f>
        <v>27.4</v>
      </c>
      <c r="I6" s="71">
        <f>'8月'!AA4</f>
        <v>28.7</v>
      </c>
      <c r="J6" s="71">
        <f>'9月'!AA4</f>
        <v>27.7</v>
      </c>
      <c r="K6" s="71">
        <f>'10月'!AA4</f>
        <v>24.1</v>
      </c>
      <c r="L6" s="71">
        <f>'11月'!AA4</f>
        <v>11.5</v>
      </c>
      <c r="M6" s="72">
        <f>'12月'!AA4</f>
        <v>15.8</v>
      </c>
      <c r="N6" s="51"/>
    </row>
    <row r="7" spans="1:14" ht="16.5" customHeight="1">
      <c r="A7" s="69">
        <v>3</v>
      </c>
      <c r="B7" s="70">
        <f>'1月'!AA5</f>
        <v>15.7</v>
      </c>
      <c r="C7" s="71">
        <f>'2月'!AA5</f>
        <v>6</v>
      </c>
      <c r="D7" s="71">
        <f>'3月'!AA5</f>
        <v>16.5</v>
      </c>
      <c r="E7" s="71">
        <f>'4月'!AA5</f>
        <v>17.8</v>
      </c>
      <c r="F7" s="71">
        <f>'5月'!AA5</f>
        <v>20.9</v>
      </c>
      <c r="G7" s="71">
        <f>'6月'!AA5</f>
        <v>19.5</v>
      </c>
      <c r="H7" s="71">
        <f>'7月'!AA5</f>
        <v>31.1</v>
      </c>
      <c r="I7" s="71">
        <f>'8月'!AA5</f>
        <v>29.1</v>
      </c>
      <c r="J7" s="71">
        <f>'9月'!AA5</f>
        <v>27.6</v>
      </c>
      <c r="K7" s="71">
        <f>'10月'!AA5</f>
        <v>24.5</v>
      </c>
      <c r="L7" s="71">
        <f>'11月'!AA5</f>
        <v>19.6</v>
      </c>
      <c r="M7" s="72">
        <f>'12月'!AA5</f>
        <v>15.8</v>
      </c>
      <c r="N7" s="51"/>
    </row>
    <row r="8" spans="1:14" ht="16.5" customHeight="1">
      <c r="A8" s="69">
        <v>4</v>
      </c>
      <c r="B8" s="70">
        <f>'1月'!AA6</f>
        <v>13.7</v>
      </c>
      <c r="C8" s="71">
        <f>'2月'!AA6</f>
        <v>7.9</v>
      </c>
      <c r="D8" s="71">
        <f>'3月'!AA6</f>
        <v>8.6</v>
      </c>
      <c r="E8" s="71">
        <f>'4月'!AA6</f>
        <v>16.2</v>
      </c>
      <c r="F8" s="71">
        <f>'5月'!AA6</f>
        <v>22.5</v>
      </c>
      <c r="G8" s="71">
        <f>'6月'!AA6</f>
        <v>26.2</v>
      </c>
      <c r="H8" s="71">
        <f>'7月'!AA6</f>
        <v>29.1</v>
      </c>
      <c r="I8" s="71">
        <f>'8月'!AA6</f>
        <v>31</v>
      </c>
      <c r="J8" s="71">
        <f>'9月'!AA6</f>
        <v>27.9</v>
      </c>
      <c r="K8" s="71">
        <f>'10月'!AA6</f>
        <v>30</v>
      </c>
      <c r="L8" s="71">
        <f>'11月'!AA6</f>
        <v>17.9</v>
      </c>
      <c r="M8" s="72">
        <f>'12月'!AA6</f>
        <v>17.7</v>
      </c>
      <c r="N8" s="51"/>
    </row>
    <row r="9" spans="1:14" ht="16.5" customHeight="1">
      <c r="A9" s="69">
        <v>5</v>
      </c>
      <c r="B9" s="70">
        <f>'1月'!AA7</f>
        <v>12.3</v>
      </c>
      <c r="C9" s="71">
        <f>'2月'!AA7</f>
        <v>9.8</v>
      </c>
      <c r="D9" s="71">
        <f>'3月'!AA7</f>
        <v>8.6</v>
      </c>
      <c r="E9" s="71">
        <f>'4月'!AA7</f>
        <v>10.7</v>
      </c>
      <c r="F9" s="71">
        <f>'5月'!AA7</f>
        <v>23.7</v>
      </c>
      <c r="G9" s="71">
        <f>'6月'!AA7</f>
        <v>25.3</v>
      </c>
      <c r="H9" s="71">
        <f>'7月'!AA7</f>
        <v>20.4</v>
      </c>
      <c r="I9" s="71">
        <f>'8月'!AA7</f>
        <v>30.9</v>
      </c>
      <c r="J9" s="71">
        <f>'9月'!AA7</f>
        <v>30.4</v>
      </c>
      <c r="K9" s="71">
        <f>'10月'!AA7</f>
        <v>24.3</v>
      </c>
      <c r="L9" s="71">
        <f>'11月'!AA7</f>
        <v>20.7</v>
      </c>
      <c r="M9" s="72">
        <f>'12月'!AA7</f>
        <v>20.1</v>
      </c>
      <c r="N9" s="51"/>
    </row>
    <row r="10" spans="1:14" ht="16.5" customHeight="1">
      <c r="A10" s="69">
        <v>6</v>
      </c>
      <c r="B10" s="70">
        <f>'1月'!AA8</f>
        <v>8.4</v>
      </c>
      <c r="C10" s="71">
        <f>'2月'!AA8</f>
        <v>6.1</v>
      </c>
      <c r="D10" s="71">
        <f>'3月'!AA8</f>
        <v>16</v>
      </c>
      <c r="E10" s="71">
        <f>'4月'!AA8</f>
        <v>16.3</v>
      </c>
      <c r="F10" s="71">
        <f>'5月'!AA8</f>
        <v>21.7</v>
      </c>
      <c r="G10" s="71">
        <f>'6月'!AA8</f>
        <v>20.3</v>
      </c>
      <c r="H10" s="71">
        <f>'7月'!AA8</f>
        <v>24.2</v>
      </c>
      <c r="I10" s="71">
        <f>'8月'!AA8</f>
        <v>31.4</v>
      </c>
      <c r="J10" s="71">
        <f>'9月'!AA8</f>
        <v>30.7</v>
      </c>
      <c r="K10" s="71">
        <f>'10月'!AA8</f>
        <v>29.7</v>
      </c>
      <c r="L10" s="71">
        <f>'11月'!AA8</f>
        <v>19.4</v>
      </c>
      <c r="M10" s="72">
        <f>'12月'!AA8</f>
        <v>16.3</v>
      </c>
      <c r="N10" s="51"/>
    </row>
    <row r="11" spans="1:14" ht="16.5" customHeight="1">
      <c r="A11" s="69">
        <v>7</v>
      </c>
      <c r="B11" s="70">
        <f>'1月'!AA9</f>
        <v>11.6</v>
      </c>
      <c r="C11" s="71">
        <f>'2月'!AA9</f>
        <v>6.4</v>
      </c>
      <c r="D11" s="71">
        <f>'3月'!AA9</f>
        <v>16.3</v>
      </c>
      <c r="E11" s="71">
        <f>'4月'!AA9</f>
        <v>16.5</v>
      </c>
      <c r="F11" s="71">
        <f>'5月'!AA9</f>
        <v>25.6</v>
      </c>
      <c r="G11" s="71">
        <f>'6月'!AA9</f>
        <v>19.7</v>
      </c>
      <c r="H11" s="71">
        <f>'7月'!AA9</f>
        <v>28.7</v>
      </c>
      <c r="I11" s="71">
        <f>'8月'!AA9</f>
        <v>30.3</v>
      </c>
      <c r="J11" s="71">
        <f>'9月'!AA9</f>
        <v>25.9</v>
      </c>
      <c r="K11" s="71">
        <f>'10月'!AA9</f>
        <v>22.6</v>
      </c>
      <c r="L11" s="71">
        <f>'11月'!AA9</f>
        <v>12</v>
      </c>
      <c r="M11" s="72">
        <f>'12月'!AA9</f>
        <v>11</v>
      </c>
      <c r="N11" s="51"/>
    </row>
    <row r="12" spans="1:14" ht="16.5" customHeight="1">
      <c r="A12" s="69">
        <v>8</v>
      </c>
      <c r="B12" s="70">
        <f>'1月'!AA10</f>
        <v>9</v>
      </c>
      <c r="C12" s="71">
        <f>'2月'!AA10</f>
        <v>5</v>
      </c>
      <c r="D12" s="71">
        <f>'3月'!AA10</f>
        <v>19.6</v>
      </c>
      <c r="E12" s="71">
        <f>'4月'!AA10</f>
        <v>16.9</v>
      </c>
      <c r="F12" s="71">
        <f>'5月'!AA10</f>
        <v>22.9</v>
      </c>
      <c r="G12" s="71">
        <f>'6月'!AA10</f>
        <v>23.7</v>
      </c>
      <c r="H12" s="71">
        <f>'7月'!AA10</f>
        <v>26.9</v>
      </c>
      <c r="I12" s="71">
        <f>'8月'!AA10</f>
        <v>29.7</v>
      </c>
      <c r="J12" s="71">
        <f>'9月'!AA10</f>
        <v>26.3</v>
      </c>
      <c r="K12" s="71">
        <f>'10月'!AA10</f>
        <v>23.1</v>
      </c>
      <c r="L12" s="71">
        <f>'11月'!AA10</f>
        <v>15.5</v>
      </c>
      <c r="M12" s="72">
        <f>'12月'!AA10</f>
        <v>13.6</v>
      </c>
      <c r="N12" s="51"/>
    </row>
    <row r="13" spans="1:14" ht="16.5" customHeight="1">
      <c r="A13" s="69">
        <v>9</v>
      </c>
      <c r="B13" s="70">
        <f>'1月'!AA11</f>
        <v>9.8</v>
      </c>
      <c r="C13" s="71">
        <f>'2月'!AA11</f>
        <v>12.2</v>
      </c>
      <c r="D13" s="71">
        <f>'3月'!AA11</f>
        <v>12.9</v>
      </c>
      <c r="E13" s="71">
        <f>'4月'!AA11</f>
        <v>18.5</v>
      </c>
      <c r="F13" s="71">
        <f>'5月'!AA11</f>
        <v>20.3</v>
      </c>
      <c r="G13" s="71">
        <f>'6月'!AA11</f>
        <v>22.1</v>
      </c>
      <c r="H13" s="71">
        <f>'7月'!AA11</f>
        <v>25.5</v>
      </c>
      <c r="I13" s="71">
        <f>'8月'!AA11</f>
        <v>36.2</v>
      </c>
      <c r="J13" s="71">
        <f>'9月'!AA11</f>
        <v>28.2</v>
      </c>
      <c r="K13" s="71">
        <f>'10月'!AA11</f>
        <v>23.6</v>
      </c>
      <c r="L13" s="71">
        <f>'11月'!AA11</f>
        <v>13.5</v>
      </c>
      <c r="M13" s="72">
        <f>'12月'!AA11</f>
        <v>16</v>
      </c>
      <c r="N13" s="51"/>
    </row>
    <row r="14" spans="1:14" ht="16.5" customHeight="1">
      <c r="A14" s="73">
        <v>10</v>
      </c>
      <c r="B14" s="74">
        <f>'1月'!AA12</f>
        <v>13.6</v>
      </c>
      <c r="C14" s="75">
        <f>'2月'!AA12</f>
        <v>8.5</v>
      </c>
      <c r="D14" s="75">
        <f>'3月'!AA12</f>
        <v>7.2</v>
      </c>
      <c r="E14" s="75">
        <f>'4月'!AA12</f>
        <v>22.6</v>
      </c>
      <c r="F14" s="75">
        <f>'5月'!AA12</f>
        <v>18.2</v>
      </c>
      <c r="G14" s="75">
        <f>'6月'!AA12</f>
        <v>23.7</v>
      </c>
      <c r="H14" s="75">
        <f>'7月'!AA12</f>
        <v>29.8</v>
      </c>
      <c r="I14" s="75">
        <f>'8月'!AA12</f>
        <v>28.9</v>
      </c>
      <c r="J14" s="75">
        <f>'9月'!AA12</f>
        <v>27.8</v>
      </c>
      <c r="K14" s="75">
        <f>'10月'!AA12</f>
        <v>19.4</v>
      </c>
      <c r="L14" s="75">
        <f>'11月'!AA12</f>
        <v>11.7</v>
      </c>
      <c r="M14" s="76">
        <f>'12月'!AA12</f>
        <v>11</v>
      </c>
      <c r="N14" s="51"/>
    </row>
    <row r="15" spans="1:14" ht="16.5" customHeight="1">
      <c r="A15" s="65">
        <v>11</v>
      </c>
      <c r="B15" s="66">
        <f>'1月'!AA13</f>
        <v>8.3</v>
      </c>
      <c r="C15" s="67">
        <f>'2月'!AA13</f>
        <v>10.1</v>
      </c>
      <c r="D15" s="67">
        <f>'3月'!AA13</f>
        <v>5.2</v>
      </c>
      <c r="E15" s="67">
        <f>'4月'!AA13</f>
        <v>14.4</v>
      </c>
      <c r="F15" s="67">
        <f>'5月'!AA13</f>
        <v>18.4</v>
      </c>
      <c r="G15" s="67">
        <f>'6月'!AA13</f>
        <v>26.6</v>
      </c>
      <c r="H15" s="67">
        <f>'7月'!AA13</f>
        <v>29.1</v>
      </c>
      <c r="I15" s="67">
        <f>'8月'!AA13</f>
        <v>27.5</v>
      </c>
      <c r="J15" s="67">
        <f>'9月'!AA13</f>
        <v>26.9</v>
      </c>
      <c r="K15" s="67">
        <f>'10月'!AA13</f>
        <v>17.8</v>
      </c>
      <c r="L15" s="67">
        <f>'11月'!AA13</f>
        <v>12.9</v>
      </c>
      <c r="M15" s="68">
        <f>'12月'!AA13</f>
        <v>9</v>
      </c>
      <c r="N15" s="51"/>
    </row>
    <row r="16" spans="1:14" ht="16.5" customHeight="1">
      <c r="A16" s="69">
        <v>12</v>
      </c>
      <c r="B16" s="70">
        <f>'1月'!AA14</f>
        <v>4.3</v>
      </c>
      <c r="C16" s="71">
        <f>'2月'!AA14</f>
        <v>9.8</v>
      </c>
      <c r="D16" s="71">
        <f>'3月'!AA14</f>
        <v>6.3</v>
      </c>
      <c r="E16" s="71">
        <f>'4月'!AA14</f>
        <v>10.1</v>
      </c>
      <c r="F16" s="71">
        <f>'5月'!AA14</f>
        <v>22</v>
      </c>
      <c r="G16" s="71">
        <f>'6月'!AA14</f>
        <v>24.3</v>
      </c>
      <c r="H16" s="71">
        <f>'7月'!AA14</f>
        <v>25.8</v>
      </c>
      <c r="I16" s="71">
        <f>'8月'!AA14</f>
        <v>27</v>
      </c>
      <c r="J16" s="71">
        <f>'9月'!AA14</f>
        <v>26.7</v>
      </c>
      <c r="K16" s="71">
        <f>'10月'!AA14</f>
        <v>21.4</v>
      </c>
      <c r="L16" s="71">
        <f>'11月'!AA14</f>
        <v>19.3</v>
      </c>
      <c r="M16" s="72">
        <f>'12月'!AA14</f>
        <v>10.3</v>
      </c>
      <c r="N16" s="51"/>
    </row>
    <row r="17" spans="1:14" ht="16.5" customHeight="1">
      <c r="A17" s="69">
        <v>13</v>
      </c>
      <c r="B17" s="70">
        <f>'1月'!AA15</f>
        <v>8.3</v>
      </c>
      <c r="C17" s="71">
        <f>'2月'!AA15</f>
        <v>19.3</v>
      </c>
      <c r="D17" s="71">
        <f>'3月'!AA15</f>
        <v>6.9</v>
      </c>
      <c r="E17" s="71">
        <f>'4月'!AA15</f>
        <v>16.7</v>
      </c>
      <c r="F17" s="71">
        <f>'5月'!AA15</f>
        <v>22.1</v>
      </c>
      <c r="G17" s="71">
        <f>'6月'!AA15</f>
        <v>21.1</v>
      </c>
      <c r="H17" s="71">
        <f>'7月'!AA15</f>
        <v>26.4</v>
      </c>
      <c r="I17" s="71">
        <f>'8月'!AA15</f>
        <v>26.6</v>
      </c>
      <c r="J17" s="71">
        <f>'9月'!AA15</f>
        <v>25.8</v>
      </c>
      <c r="K17" s="71">
        <f>'10月'!AA15</f>
        <v>15.7</v>
      </c>
      <c r="L17" s="71">
        <f>'11月'!AA15</f>
        <v>19.1</v>
      </c>
      <c r="M17" s="72">
        <f>'12月'!AA15</f>
        <v>15.1</v>
      </c>
      <c r="N17" s="51"/>
    </row>
    <row r="18" spans="1:14" ht="16.5" customHeight="1">
      <c r="A18" s="69">
        <v>14</v>
      </c>
      <c r="B18" s="70">
        <f>'1月'!AA16</f>
        <v>9.5</v>
      </c>
      <c r="C18" s="71">
        <f>'2月'!AA16</f>
        <v>21.9</v>
      </c>
      <c r="D18" s="71">
        <f>'3月'!AA16</f>
        <v>7</v>
      </c>
      <c r="E18" s="71">
        <f>'4月'!AA16</f>
        <v>15.6</v>
      </c>
      <c r="F18" s="71">
        <f>'5月'!AA16</f>
        <v>18.8</v>
      </c>
      <c r="G18" s="71">
        <f>'6月'!AA16</f>
        <v>22.2</v>
      </c>
      <c r="H18" s="71">
        <f>'7月'!AA16</f>
        <v>26.9</v>
      </c>
      <c r="I18" s="71">
        <f>'8月'!AA16</f>
        <v>26.3</v>
      </c>
      <c r="J18" s="71">
        <f>'9月'!AA16</f>
        <v>25.7</v>
      </c>
      <c r="K18" s="71">
        <f>'10月'!AA16</f>
        <v>19</v>
      </c>
      <c r="L18" s="71">
        <f>'11月'!AA16</f>
        <v>17.2</v>
      </c>
      <c r="M18" s="72">
        <f>'12月'!AA16</f>
        <v>9.1</v>
      </c>
      <c r="N18" s="51"/>
    </row>
    <row r="19" spans="1:14" ht="16.5" customHeight="1">
      <c r="A19" s="69">
        <v>15</v>
      </c>
      <c r="B19" s="70">
        <f>'1月'!AA17</f>
        <v>5.3</v>
      </c>
      <c r="C19" s="71">
        <f>'2月'!AA17</f>
        <v>12.6</v>
      </c>
      <c r="D19" s="71">
        <f>'3月'!AA17</f>
        <v>12</v>
      </c>
      <c r="E19" s="71">
        <f>'4月'!AA17</f>
        <v>18.1</v>
      </c>
      <c r="F19" s="71">
        <f>'5月'!AA17</f>
        <v>16.7</v>
      </c>
      <c r="G19" s="71">
        <f>'6月'!AA17</f>
        <v>19.6</v>
      </c>
      <c r="H19" s="71">
        <f>'7月'!AA17</f>
        <v>22.9</v>
      </c>
      <c r="I19" s="71">
        <f>'8月'!AA17</f>
        <v>28.8</v>
      </c>
      <c r="J19" s="71">
        <f>'9月'!AA17</f>
        <v>26</v>
      </c>
      <c r="K19" s="71">
        <f>'10月'!AA17</f>
        <v>21.6</v>
      </c>
      <c r="L19" s="71">
        <f>'11月'!AA17</f>
        <v>22.1</v>
      </c>
      <c r="M19" s="72">
        <f>'12月'!AA17</f>
        <v>10.3</v>
      </c>
      <c r="N19" s="51"/>
    </row>
    <row r="20" spans="1:14" ht="16.5" customHeight="1">
      <c r="A20" s="69">
        <v>16</v>
      </c>
      <c r="B20" s="70">
        <f>'1月'!AA18</f>
        <v>11.6</v>
      </c>
      <c r="C20" s="71">
        <f>'2月'!AA18</f>
        <v>6.7</v>
      </c>
      <c r="D20" s="71">
        <f>'3月'!AA18</f>
        <v>11.3</v>
      </c>
      <c r="E20" s="71">
        <f>'4月'!AA18</f>
        <v>16.2</v>
      </c>
      <c r="F20" s="71">
        <f>'5月'!AA18</f>
        <v>19.6</v>
      </c>
      <c r="G20" s="71">
        <f>'6月'!AA18</f>
        <v>21.5</v>
      </c>
      <c r="H20" s="71">
        <f>'7月'!AA18</f>
        <v>25</v>
      </c>
      <c r="I20" s="71">
        <f>'8月'!AA18</f>
        <v>30.5</v>
      </c>
      <c r="J20" s="71">
        <f>'9月'!AA18</f>
        <v>25.5</v>
      </c>
      <c r="K20" s="71">
        <f>'10月'!AA18</f>
        <v>23.5</v>
      </c>
      <c r="L20" s="71">
        <f>'11月'!AA18</f>
        <v>15.5</v>
      </c>
      <c r="M20" s="72">
        <f>'12月'!AA18</f>
        <v>9.6</v>
      </c>
      <c r="N20" s="51"/>
    </row>
    <row r="21" spans="1:14" ht="16.5" customHeight="1">
      <c r="A21" s="69">
        <v>17</v>
      </c>
      <c r="B21" s="70">
        <f>'1月'!AA19</f>
        <v>7.6</v>
      </c>
      <c r="C21" s="71">
        <f>'2月'!AA19</f>
        <v>12</v>
      </c>
      <c r="D21" s="71">
        <f>'3月'!AA19</f>
        <v>15.7</v>
      </c>
      <c r="E21" s="71">
        <f>'4月'!AA19</f>
        <v>21.4</v>
      </c>
      <c r="F21" s="71">
        <f>'5月'!AA19</f>
        <v>18.6</v>
      </c>
      <c r="G21" s="71">
        <f>'6月'!AA19</f>
        <v>24.4</v>
      </c>
      <c r="H21" s="71">
        <f>'7月'!AA19</f>
        <v>26.6</v>
      </c>
      <c r="I21" s="71">
        <f>'8月'!AA19</f>
        <v>33.9</v>
      </c>
      <c r="J21" s="71">
        <f>'9月'!AA19</f>
        <v>29.3</v>
      </c>
      <c r="K21" s="71">
        <f>'10月'!AA19</f>
        <v>21.1</v>
      </c>
      <c r="L21" s="71">
        <f>'11月'!AA19</f>
        <v>17.1</v>
      </c>
      <c r="M21" s="72">
        <f>'12月'!AA19</f>
        <v>11.7</v>
      </c>
      <c r="N21" s="51"/>
    </row>
    <row r="22" spans="1:14" ht="16.5" customHeight="1">
      <c r="A22" s="69">
        <v>18</v>
      </c>
      <c r="B22" s="70">
        <f>'1月'!AA20</f>
        <v>9.1</v>
      </c>
      <c r="C22" s="71">
        <f>'2月'!AA20</f>
        <v>8</v>
      </c>
      <c r="D22" s="71">
        <f>'3月'!AA20</f>
        <v>20.7</v>
      </c>
      <c r="E22" s="71">
        <f>'4月'!AA20</f>
        <v>19.1</v>
      </c>
      <c r="F22" s="71">
        <f>'5月'!AA20</f>
        <v>19.8</v>
      </c>
      <c r="G22" s="71">
        <f>'6月'!AA20</f>
        <v>30.4</v>
      </c>
      <c r="H22" s="71">
        <f>'7月'!AA20</f>
        <v>29.6</v>
      </c>
      <c r="I22" s="71">
        <f>'8月'!AA20</f>
        <v>26.8</v>
      </c>
      <c r="J22" s="71">
        <f>'9月'!AA20</f>
        <v>22.8</v>
      </c>
      <c r="K22" s="71">
        <f>'10月'!AA20</f>
        <v>24.3</v>
      </c>
      <c r="L22" s="71">
        <f>'11月'!AA20</f>
        <v>14.5</v>
      </c>
      <c r="M22" s="72">
        <f>'12月'!AA20</f>
        <v>15.4</v>
      </c>
      <c r="N22" s="51"/>
    </row>
    <row r="23" spans="1:14" ht="16.5" customHeight="1">
      <c r="A23" s="69">
        <v>19</v>
      </c>
      <c r="B23" s="70">
        <f>'1月'!AA21</f>
        <v>8.6</v>
      </c>
      <c r="C23" s="71">
        <f>'2月'!AA21</f>
        <v>16.3</v>
      </c>
      <c r="D23" s="71">
        <f>'3月'!AA21</f>
        <v>17</v>
      </c>
      <c r="E23" s="71">
        <f>'4月'!AA21</f>
        <v>16.3</v>
      </c>
      <c r="F23" s="71">
        <f>'5月'!AA21</f>
        <v>21</v>
      </c>
      <c r="G23" s="71">
        <f>'6月'!AA21</f>
        <v>25</v>
      </c>
      <c r="H23" s="71">
        <f>'7月'!AA21</f>
        <v>28.5</v>
      </c>
      <c r="I23" s="71">
        <f>'8月'!AA21</f>
        <v>29.1</v>
      </c>
      <c r="J23" s="71">
        <f>'9月'!AA21</f>
        <v>21.8</v>
      </c>
      <c r="K23" s="71">
        <f>'10月'!AA21</f>
        <v>21.8</v>
      </c>
      <c r="L23" s="71">
        <f>'11月'!AA21</f>
        <v>14.3</v>
      </c>
      <c r="M23" s="72">
        <f>'12月'!AA21</f>
        <v>17.1</v>
      </c>
      <c r="N23" s="51"/>
    </row>
    <row r="24" spans="1:14" ht="16.5" customHeight="1">
      <c r="A24" s="73">
        <v>20</v>
      </c>
      <c r="B24" s="74">
        <f>'1月'!AA22</f>
        <v>8.7</v>
      </c>
      <c r="C24" s="75">
        <f>'2月'!AA22</f>
        <v>12.3</v>
      </c>
      <c r="D24" s="75">
        <f>'3月'!AA22</f>
        <v>15.9</v>
      </c>
      <c r="E24" s="75">
        <f>'4月'!AA22</f>
        <v>13.6</v>
      </c>
      <c r="F24" s="75">
        <f>'5月'!AA22</f>
        <v>17.4</v>
      </c>
      <c r="G24" s="75">
        <f>'6月'!AA22</f>
        <v>27</v>
      </c>
      <c r="H24" s="75">
        <f>'7月'!AA22</f>
        <v>26.2</v>
      </c>
      <c r="I24" s="75">
        <f>'8月'!AA22</f>
        <v>28.7</v>
      </c>
      <c r="J24" s="75">
        <f>'9月'!AA22</f>
        <v>20</v>
      </c>
      <c r="K24" s="75">
        <f>'10月'!AA22</f>
        <v>28.4</v>
      </c>
      <c r="L24" s="75">
        <f>'11月'!AA22</f>
        <v>20</v>
      </c>
      <c r="M24" s="76">
        <f>'12月'!AA22</f>
        <v>17.5</v>
      </c>
      <c r="N24" s="51"/>
    </row>
    <row r="25" spans="1:14" ht="16.5" customHeight="1">
      <c r="A25" s="65">
        <v>21</v>
      </c>
      <c r="B25" s="66">
        <f>'1月'!AA23</f>
        <v>7.9</v>
      </c>
      <c r="C25" s="67">
        <f>'2月'!AA23</f>
        <v>15.4</v>
      </c>
      <c r="D25" s="67">
        <f>'3月'!AA23</f>
        <v>9</v>
      </c>
      <c r="E25" s="67">
        <f>'4月'!AA23</f>
        <v>20.8</v>
      </c>
      <c r="F25" s="67">
        <f>'5月'!AA23</f>
        <v>21.5</v>
      </c>
      <c r="G25" s="67">
        <f>'6月'!AA23</f>
        <v>24.6</v>
      </c>
      <c r="H25" s="67">
        <f>'7月'!AA23</f>
        <v>24.8</v>
      </c>
      <c r="I25" s="67">
        <f>'8月'!AA23</f>
        <v>31.8</v>
      </c>
      <c r="J25" s="67">
        <f>'9月'!AA23</f>
        <v>22.8</v>
      </c>
      <c r="K25" s="67">
        <f>'10月'!AA23</f>
        <v>20.1</v>
      </c>
      <c r="L25" s="67">
        <f>'11月'!AA23</f>
        <v>13.7</v>
      </c>
      <c r="M25" s="68">
        <f>'12月'!AA23</f>
        <v>17.2</v>
      </c>
      <c r="N25" s="51"/>
    </row>
    <row r="26" spans="1:14" ht="16.5" customHeight="1">
      <c r="A26" s="69">
        <v>22</v>
      </c>
      <c r="B26" s="70">
        <f>'1月'!AA24</f>
        <v>8.3</v>
      </c>
      <c r="C26" s="71">
        <f>'2月'!AA24</f>
        <v>7.4</v>
      </c>
      <c r="D26" s="71">
        <f>'3月'!AA24</f>
        <v>14</v>
      </c>
      <c r="E26" s="71">
        <f>'4月'!AA24</f>
        <v>18</v>
      </c>
      <c r="F26" s="71">
        <f>'5月'!AA24</f>
        <v>27.5</v>
      </c>
      <c r="G26" s="71">
        <f>'6月'!AA24</f>
        <v>24.3</v>
      </c>
      <c r="H26" s="71">
        <f>'7月'!AA24</f>
        <v>22.8</v>
      </c>
      <c r="I26" s="71">
        <f>'8月'!AA24</f>
        <v>27.5</v>
      </c>
      <c r="J26" s="71">
        <f>'9月'!AA24</f>
        <v>21.7</v>
      </c>
      <c r="K26" s="71">
        <f>'10月'!AA24</f>
        <v>18.3</v>
      </c>
      <c r="L26" s="71">
        <f>'11月'!AA24</f>
        <v>19.3</v>
      </c>
      <c r="M26" s="72">
        <f>'12月'!AA24</f>
        <v>18.3</v>
      </c>
      <c r="N26" s="51"/>
    </row>
    <row r="27" spans="1:14" ht="16.5" customHeight="1">
      <c r="A27" s="69">
        <v>23</v>
      </c>
      <c r="B27" s="70">
        <f>'1月'!AA25</f>
        <v>3.9</v>
      </c>
      <c r="C27" s="71">
        <f>'2月'!AA25</f>
        <v>8.2</v>
      </c>
      <c r="D27" s="71">
        <f>'3月'!AA25</f>
        <v>11.8</v>
      </c>
      <c r="E27" s="71">
        <f>'4月'!AA25</f>
        <v>18</v>
      </c>
      <c r="F27" s="71">
        <f>'5月'!AA25</f>
        <v>26.8</v>
      </c>
      <c r="G27" s="71">
        <f>'6月'!AA25</f>
        <v>24.4</v>
      </c>
      <c r="H27" s="71">
        <f>'7月'!AA25</f>
        <v>24.4</v>
      </c>
      <c r="I27" s="71">
        <f>'8月'!AA25</f>
        <v>25.8</v>
      </c>
      <c r="J27" s="71">
        <f>'9月'!AA25</f>
        <v>22.6</v>
      </c>
      <c r="K27" s="71">
        <f>'10月'!AA25</f>
        <v>19.5</v>
      </c>
      <c r="L27" s="71">
        <f>'11月'!AA25</f>
        <v>14.5</v>
      </c>
      <c r="M27" s="72">
        <f>'12月'!AA25</f>
        <v>17.9</v>
      </c>
      <c r="N27" s="51"/>
    </row>
    <row r="28" spans="1:14" ht="16.5" customHeight="1">
      <c r="A28" s="69">
        <v>24</v>
      </c>
      <c r="B28" s="70">
        <f>'1月'!AA26</f>
        <v>6.8</v>
      </c>
      <c r="C28" s="71">
        <f>'2月'!AA26</f>
        <v>8.7</v>
      </c>
      <c r="D28" s="71">
        <f>'3月'!AA26</f>
        <v>6.8</v>
      </c>
      <c r="E28" s="71">
        <f>'4月'!AA26</f>
        <v>16.8</v>
      </c>
      <c r="F28" s="71">
        <f>'5月'!AA26</f>
        <v>24.5</v>
      </c>
      <c r="G28" s="71">
        <f>'6月'!AA26</f>
        <v>22.5</v>
      </c>
      <c r="H28" s="71">
        <f>'7月'!AA26</f>
        <v>26.2</v>
      </c>
      <c r="I28" s="71">
        <f>'8月'!AA26</f>
        <v>28</v>
      </c>
      <c r="J28" s="71">
        <f>'9月'!AA26</f>
        <v>22.5</v>
      </c>
      <c r="K28" s="71">
        <f>'10月'!AA26</f>
        <v>17</v>
      </c>
      <c r="L28" s="71">
        <f>'11月'!AA26</f>
        <v>6.4</v>
      </c>
      <c r="M28" s="72">
        <f>'12月'!AA26</f>
        <v>11</v>
      </c>
      <c r="N28" s="51"/>
    </row>
    <row r="29" spans="1:14" ht="16.5" customHeight="1">
      <c r="A29" s="69">
        <v>25</v>
      </c>
      <c r="B29" s="70">
        <f>'1月'!AA27</f>
        <v>6.9</v>
      </c>
      <c r="C29" s="71">
        <f>'2月'!AA27</f>
        <v>5.5</v>
      </c>
      <c r="D29" s="71">
        <f>'3月'!AA27</f>
        <v>10.9</v>
      </c>
      <c r="E29" s="71">
        <f>'4月'!AA27</f>
        <v>17.5</v>
      </c>
      <c r="F29" s="71">
        <f>'5月'!AA27</f>
        <v>24.8</v>
      </c>
      <c r="G29" s="71">
        <f>'6月'!AA27</f>
        <v>26.4</v>
      </c>
      <c r="H29" s="71">
        <f>'7月'!AA27</f>
        <v>26.4</v>
      </c>
      <c r="I29" s="71">
        <f>'8月'!AA27</f>
        <v>29.4</v>
      </c>
      <c r="J29" s="71">
        <f>'9月'!AA27</f>
        <v>26.8</v>
      </c>
      <c r="K29" s="71">
        <f>'10月'!AA27</f>
        <v>19.5</v>
      </c>
      <c r="L29" s="71">
        <f>'11月'!AA27</f>
        <v>11.5</v>
      </c>
      <c r="M29" s="72">
        <f>'12月'!AA27</f>
        <v>11.3</v>
      </c>
      <c r="N29" s="51"/>
    </row>
    <row r="30" spans="1:14" ht="16.5" customHeight="1">
      <c r="A30" s="69">
        <v>26</v>
      </c>
      <c r="B30" s="70">
        <f>'1月'!AA28</f>
        <v>8</v>
      </c>
      <c r="C30" s="71">
        <f>'2月'!AA28</f>
        <v>9</v>
      </c>
      <c r="D30" s="71">
        <f>'3月'!AA28</f>
        <v>9.2</v>
      </c>
      <c r="E30" s="71">
        <f>'4月'!AA28</f>
        <v>20.4</v>
      </c>
      <c r="F30" s="71">
        <f>'5月'!AA28</f>
        <v>26</v>
      </c>
      <c r="G30" s="71">
        <f>'6月'!AA28</f>
        <v>25.3</v>
      </c>
      <c r="H30" s="71">
        <f>'7月'!AA28</f>
        <v>25.7</v>
      </c>
      <c r="I30" s="71">
        <f>'8月'!AA28</f>
        <v>30.6</v>
      </c>
      <c r="J30" s="71">
        <f>'9月'!AA28</f>
        <v>25.9</v>
      </c>
      <c r="K30" s="71">
        <f>'10月'!AA28</f>
        <v>24.5</v>
      </c>
      <c r="L30" s="71">
        <f>'11月'!AA28</f>
        <v>11.2</v>
      </c>
      <c r="M30" s="72">
        <f>'12月'!AA28</f>
        <v>13.5</v>
      </c>
      <c r="N30" s="51"/>
    </row>
    <row r="31" spans="1:14" ht="16.5" customHeight="1">
      <c r="A31" s="69">
        <v>27</v>
      </c>
      <c r="B31" s="70">
        <f>'1月'!AA29</f>
        <v>13.6</v>
      </c>
      <c r="C31" s="71">
        <f>'2月'!AA29</f>
        <v>7.9</v>
      </c>
      <c r="D31" s="71">
        <f>'3月'!AA29</f>
        <v>11.4</v>
      </c>
      <c r="E31" s="71">
        <f>'4月'!AA29</f>
        <v>17.8</v>
      </c>
      <c r="F31" s="71">
        <f>'5月'!AA29</f>
        <v>21.9</v>
      </c>
      <c r="G31" s="71">
        <f>'6月'!AA29</f>
        <v>24.6</v>
      </c>
      <c r="H31" s="71">
        <f>'7月'!AA29</f>
        <v>25.1</v>
      </c>
      <c r="I31" s="71">
        <f>'8月'!AA29</f>
        <v>25.6</v>
      </c>
      <c r="J31" s="71">
        <f>'9月'!AA29</f>
        <v>26.7</v>
      </c>
      <c r="K31" s="71">
        <f>'10月'!AA29</f>
        <v>22.6</v>
      </c>
      <c r="L31" s="71">
        <f>'11月'!AA29</f>
        <v>13.7</v>
      </c>
      <c r="M31" s="72">
        <f>'12月'!AA29</f>
        <v>14.9</v>
      </c>
      <c r="N31" s="51"/>
    </row>
    <row r="32" spans="1:14" ht="16.5" customHeight="1">
      <c r="A32" s="69">
        <v>28</v>
      </c>
      <c r="B32" s="70">
        <f>'1月'!AA30</f>
        <v>13.7</v>
      </c>
      <c r="C32" s="71">
        <f>'2月'!AA30</f>
        <v>8.6</v>
      </c>
      <c r="D32" s="71">
        <f>'3月'!AA30</f>
        <v>13.1</v>
      </c>
      <c r="E32" s="71">
        <f>'4月'!AA30</f>
        <v>14.8</v>
      </c>
      <c r="F32" s="71">
        <f>'5月'!AA30</f>
        <v>21.9</v>
      </c>
      <c r="G32" s="71">
        <f>'6月'!AA30</f>
        <v>21.1</v>
      </c>
      <c r="H32" s="71">
        <f>'7月'!AA30</f>
        <v>27.6</v>
      </c>
      <c r="I32" s="71">
        <f>'8月'!AA30</f>
        <v>25.7</v>
      </c>
      <c r="J32" s="71">
        <f>'9月'!AA30</f>
        <v>28.8</v>
      </c>
      <c r="K32" s="71">
        <f>'10月'!AA30</f>
        <v>14.8</v>
      </c>
      <c r="L32" s="71">
        <f>'11月'!AA30</f>
        <v>13.8</v>
      </c>
      <c r="M32" s="72">
        <f>'12月'!AA30</f>
        <v>8.3</v>
      </c>
      <c r="N32" s="51"/>
    </row>
    <row r="33" spans="1:14" ht="16.5" customHeight="1">
      <c r="A33" s="69">
        <v>29</v>
      </c>
      <c r="B33" s="70">
        <f>'1月'!AA31</f>
        <v>6.6</v>
      </c>
      <c r="C33" s="71">
        <f>'2月'!AA31</f>
        <v>13.1</v>
      </c>
      <c r="D33" s="71">
        <f>'3月'!AA31</f>
        <v>12.6</v>
      </c>
      <c r="E33" s="71">
        <f>'4月'!AA31</f>
        <v>19.3</v>
      </c>
      <c r="F33" s="71">
        <f>'5月'!AA31</f>
        <v>24.8</v>
      </c>
      <c r="G33" s="71">
        <f>'6月'!AA31</f>
        <v>23.3</v>
      </c>
      <c r="H33" s="71">
        <f>'7月'!AA31</f>
        <v>29.1</v>
      </c>
      <c r="I33" s="71">
        <f>'8月'!AA31</f>
        <v>25.8</v>
      </c>
      <c r="J33" s="71">
        <f>'9月'!AA31</f>
        <v>23.2</v>
      </c>
      <c r="K33" s="71">
        <f>'10月'!AA31</f>
        <v>21.2</v>
      </c>
      <c r="L33" s="71">
        <f>'11月'!AA31</f>
        <v>13</v>
      </c>
      <c r="M33" s="72">
        <f>'12月'!AA31</f>
        <v>9.9</v>
      </c>
      <c r="N33" s="51"/>
    </row>
    <row r="34" spans="1:14" ht="16.5" customHeight="1">
      <c r="A34" s="69">
        <v>30</v>
      </c>
      <c r="B34" s="70">
        <f>'1月'!AA32</f>
        <v>4.1</v>
      </c>
      <c r="C34" s="71"/>
      <c r="D34" s="71">
        <f>'3月'!AA32</f>
        <v>17.5</v>
      </c>
      <c r="E34" s="71">
        <f>'4月'!AA32</f>
        <v>17</v>
      </c>
      <c r="F34" s="71">
        <f>'5月'!AA32</f>
        <v>21.2</v>
      </c>
      <c r="G34" s="71">
        <f>'6月'!AA32</f>
        <v>22</v>
      </c>
      <c r="H34" s="71">
        <f>'7月'!AA32</f>
        <v>29.8</v>
      </c>
      <c r="I34" s="71">
        <f>'8月'!AA32</f>
        <v>29.2</v>
      </c>
      <c r="J34" s="71">
        <f>'9月'!AA32</f>
        <v>21.8</v>
      </c>
      <c r="K34" s="71">
        <f>'10月'!AA32</f>
        <v>14.2</v>
      </c>
      <c r="L34" s="71">
        <f>'11月'!AA32</f>
        <v>9.7</v>
      </c>
      <c r="M34" s="72">
        <f>'12月'!AA32</f>
        <v>8.5</v>
      </c>
      <c r="N34" s="51"/>
    </row>
    <row r="35" spans="1:14" ht="16.5" customHeight="1">
      <c r="A35" s="77">
        <v>31</v>
      </c>
      <c r="B35" s="78">
        <f>'1月'!AA33</f>
        <v>8.8</v>
      </c>
      <c r="C35" s="79"/>
      <c r="D35" s="79">
        <f>'3月'!AA33</f>
        <v>15.4</v>
      </c>
      <c r="E35" s="79"/>
      <c r="F35" s="79">
        <f>'5月'!AA33</f>
        <v>21.3</v>
      </c>
      <c r="G35" s="79"/>
      <c r="H35" s="79">
        <f>'7月'!AA33</f>
        <v>29.4</v>
      </c>
      <c r="I35" s="79">
        <f>'8月'!AA33</f>
        <v>30.4</v>
      </c>
      <c r="J35" s="79"/>
      <c r="K35" s="79">
        <f>'10月'!AA33</f>
        <v>19.8</v>
      </c>
      <c r="L35" s="79"/>
      <c r="M35" s="80">
        <f>'12月'!AA33</f>
        <v>12.8</v>
      </c>
      <c r="N35" s="81"/>
    </row>
    <row r="36" spans="1:14" ht="16.5" customHeight="1">
      <c r="A36" s="227" t="s">
        <v>9</v>
      </c>
      <c r="B36" s="179">
        <f>AVERAGE(B5:B35)</f>
        <v>9.290322580645164</v>
      </c>
      <c r="C36" s="180">
        <f aca="true" t="shared" si="0" ref="C36:M36">AVERAGE(C5:C35)</f>
        <v>9.951724137931036</v>
      </c>
      <c r="D36" s="180">
        <f t="shared" si="0"/>
        <v>12.032258064516132</v>
      </c>
      <c r="E36" s="180">
        <f t="shared" si="0"/>
        <v>16.750000000000004</v>
      </c>
      <c r="F36" s="180">
        <f t="shared" si="0"/>
        <v>21.522580645161288</v>
      </c>
      <c r="G36" s="180">
        <f t="shared" si="0"/>
        <v>23.649999999999995</v>
      </c>
      <c r="H36" s="180">
        <f t="shared" si="0"/>
        <v>26.706451612903226</v>
      </c>
      <c r="I36" s="180">
        <f t="shared" si="0"/>
        <v>29.032258064516128</v>
      </c>
      <c r="J36" s="180">
        <f t="shared" si="0"/>
        <v>25.819999999999997</v>
      </c>
      <c r="K36" s="180">
        <f t="shared" si="0"/>
        <v>21.564516129032263</v>
      </c>
      <c r="L36" s="180">
        <f t="shared" si="0"/>
        <v>15.259999999999998</v>
      </c>
      <c r="M36" s="181">
        <f t="shared" si="0"/>
        <v>13.62258064516129</v>
      </c>
      <c r="N36" s="81"/>
    </row>
    <row r="37" spans="1:14" ht="16.5" customHeight="1">
      <c r="A37" s="228" t="s">
        <v>48</v>
      </c>
      <c r="B37" s="224">
        <f>MAX(B5:B35)</f>
        <v>15.7</v>
      </c>
      <c r="C37" s="225">
        <f aca="true" t="shared" si="1" ref="C37:M37">MAX(C5:C35)</f>
        <v>21.9</v>
      </c>
      <c r="D37" s="225">
        <f t="shared" si="1"/>
        <v>20.7</v>
      </c>
      <c r="E37" s="225">
        <f t="shared" si="1"/>
        <v>22.6</v>
      </c>
      <c r="F37" s="225">
        <f t="shared" si="1"/>
        <v>27.5</v>
      </c>
      <c r="G37" s="225">
        <f t="shared" si="1"/>
        <v>30.4</v>
      </c>
      <c r="H37" s="225">
        <f t="shared" si="1"/>
        <v>31.1</v>
      </c>
      <c r="I37" s="225">
        <f t="shared" si="1"/>
        <v>36.2</v>
      </c>
      <c r="J37" s="225">
        <f t="shared" si="1"/>
        <v>30.7</v>
      </c>
      <c r="K37" s="225">
        <f t="shared" si="1"/>
        <v>30</v>
      </c>
      <c r="L37" s="225">
        <f t="shared" si="1"/>
        <v>22.1</v>
      </c>
      <c r="M37" s="226">
        <f t="shared" si="1"/>
        <v>20.1</v>
      </c>
      <c r="N37" s="81"/>
    </row>
    <row r="38" spans="1:14" ht="16.5" customHeight="1">
      <c r="A38" s="229" t="s">
        <v>35</v>
      </c>
      <c r="B38" s="82">
        <f>AVERAGE(B5:B14)</f>
        <v>11.809999999999999</v>
      </c>
      <c r="C38" s="83">
        <f aca="true" t="shared" si="2" ref="C38:M38">AVERAGE(C5:C14)</f>
        <v>7.58</v>
      </c>
      <c r="D38" s="83">
        <f t="shared" si="2"/>
        <v>12.330000000000002</v>
      </c>
      <c r="E38" s="83">
        <f t="shared" si="2"/>
        <v>16.06</v>
      </c>
      <c r="F38" s="83">
        <f t="shared" si="2"/>
        <v>21.06</v>
      </c>
      <c r="G38" s="83">
        <f t="shared" si="2"/>
        <v>22.889999999999997</v>
      </c>
      <c r="H38" s="83">
        <f t="shared" si="2"/>
        <v>26.959999999999997</v>
      </c>
      <c r="I38" s="83">
        <f t="shared" si="2"/>
        <v>30.5</v>
      </c>
      <c r="J38" s="83">
        <f t="shared" si="2"/>
        <v>28.130000000000003</v>
      </c>
      <c r="K38" s="83">
        <f t="shared" si="2"/>
        <v>24.24</v>
      </c>
      <c r="L38" s="83">
        <f t="shared" si="2"/>
        <v>15.899999999999997</v>
      </c>
      <c r="M38" s="84">
        <f t="shared" si="2"/>
        <v>15.360000000000003</v>
      </c>
      <c r="N38" s="81"/>
    </row>
    <row r="39" spans="1:14" ht="16.5" customHeight="1">
      <c r="A39" s="230" t="s">
        <v>36</v>
      </c>
      <c r="B39" s="85">
        <f>AVERAGE(B15:B24)</f>
        <v>8.129999999999999</v>
      </c>
      <c r="C39" s="86">
        <f aca="true" t="shared" si="3" ref="C39:M39">AVERAGE(C15:C24)</f>
        <v>12.9</v>
      </c>
      <c r="D39" s="86">
        <f t="shared" si="3"/>
        <v>11.8</v>
      </c>
      <c r="E39" s="86">
        <f t="shared" si="3"/>
        <v>16.15</v>
      </c>
      <c r="F39" s="86">
        <f t="shared" si="3"/>
        <v>19.44</v>
      </c>
      <c r="G39" s="86">
        <f t="shared" si="3"/>
        <v>24.21</v>
      </c>
      <c r="H39" s="86">
        <f t="shared" si="3"/>
        <v>26.7</v>
      </c>
      <c r="I39" s="86">
        <f t="shared" si="3"/>
        <v>28.52</v>
      </c>
      <c r="J39" s="86">
        <f t="shared" si="3"/>
        <v>25.050000000000004</v>
      </c>
      <c r="K39" s="86">
        <f t="shared" si="3"/>
        <v>21.46</v>
      </c>
      <c r="L39" s="86">
        <f t="shared" si="3"/>
        <v>17.2</v>
      </c>
      <c r="M39" s="87">
        <f t="shared" si="3"/>
        <v>12.51</v>
      </c>
      <c r="N39" s="51"/>
    </row>
    <row r="40" spans="1:14" ht="16.5" customHeight="1">
      <c r="A40" s="231" t="s">
        <v>37</v>
      </c>
      <c r="B40" s="88">
        <f>AVERAGE(B25:B35)</f>
        <v>8.054545454545455</v>
      </c>
      <c r="C40" s="89">
        <f aca="true" t="shared" si="4" ref="C40:M40">AVERAGE(C25:C35)</f>
        <v>9.31111111111111</v>
      </c>
      <c r="D40" s="89">
        <f t="shared" si="4"/>
        <v>11.97272727272727</v>
      </c>
      <c r="E40" s="89">
        <f t="shared" si="4"/>
        <v>18.040000000000003</v>
      </c>
      <c r="F40" s="89">
        <f t="shared" si="4"/>
        <v>23.836363636363636</v>
      </c>
      <c r="G40" s="89">
        <f t="shared" si="4"/>
        <v>23.85</v>
      </c>
      <c r="H40" s="89">
        <f t="shared" si="4"/>
        <v>26.481818181818177</v>
      </c>
      <c r="I40" s="89">
        <f t="shared" si="4"/>
        <v>28.16363636363636</v>
      </c>
      <c r="J40" s="89">
        <f t="shared" si="4"/>
        <v>24.279999999999998</v>
      </c>
      <c r="K40" s="89">
        <f t="shared" si="4"/>
        <v>19.227272727272727</v>
      </c>
      <c r="L40" s="89">
        <f t="shared" si="4"/>
        <v>12.680000000000001</v>
      </c>
      <c r="M40" s="90">
        <f t="shared" si="4"/>
        <v>13.054545454545456</v>
      </c>
      <c r="N40" s="51"/>
    </row>
    <row r="41" spans="1:14" ht="16.5" customHeight="1">
      <c r="A41" s="232" t="s">
        <v>40</v>
      </c>
      <c r="B41" s="91">
        <f>DCOUNTA($A3:$M35,2,B45:B46)</f>
        <v>0</v>
      </c>
      <c r="C41" s="92">
        <f>DCOUNTA($A3:$M35,3,C45:C46)</f>
        <v>0</v>
      </c>
      <c r="D41" s="92">
        <f>DCOUNTA($A3:$M35,4,D45:D46)</f>
        <v>0</v>
      </c>
      <c r="E41" s="92">
        <f>DCOUNTA($A3:$M35,5,E45:E46)</f>
        <v>0</v>
      </c>
      <c r="F41" s="92">
        <f>DCOUNTA($A3:$M35,6,F45:F46)</f>
        <v>0</v>
      </c>
      <c r="G41" s="92">
        <f>DCOUNTA($A3:$M35,7,G45:G46)</f>
        <v>0</v>
      </c>
      <c r="H41" s="92">
        <f>DCOUNTA($A3:$M35,8,H45:H46)</f>
        <v>0</v>
      </c>
      <c r="I41" s="92">
        <f>DCOUNTA($A3:$M35,9,I45:I46)</f>
        <v>0</v>
      </c>
      <c r="J41" s="92">
        <f>DCOUNTA($A3:$M35,10,J45:J46)</f>
        <v>0</v>
      </c>
      <c r="K41" s="92">
        <f>DCOUNTA($A3:$M35,11,K45:K46)</f>
        <v>0</v>
      </c>
      <c r="L41" s="92">
        <f>DCOUNTA($A3:$M35,12,L45:L46)</f>
        <v>0</v>
      </c>
      <c r="M41" s="93">
        <f>DCOUNTA($A3:$M35,13,M45:M46)</f>
        <v>0</v>
      </c>
      <c r="N41" s="51"/>
    </row>
    <row r="42" spans="1:14" ht="16.5" customHeight="1">
      <c r="A42" s="233" t="s">
        <v>41</v>
      </c>
      <c r="B42" s="94">
        <f>DCOUNTA($A3:$M35,2,B48:B49)</f>
        <v>0</v>
      </c>
      <c r="C42" s="95">
        <f>DCOUNTA($A3:$M35,3,C48:C49)</f>
        <v>0</v>
      </c>
      <c r="D42" s="95">
        <f>DCOUNTA($A3:$M35,4,D48:D49)</f>
        <v>0</v>
      </c>
      <c r="E42" s="95">
        <f>DCOUNTA($A3:$M35,5,E48:E49)</f>
        <v>0</v>
      </c>
      <c r="F42" s="95">
        <f>DCOUNTA($A3:$M35,6,F48:F49)</f>
        <v>4</v>
      </c>
      <c r="G42" s="95">
        <f>DCOUNTA($A3:$M35,7,G48:G49)</f>
        <v>8</v>
      </c>
      <c r="H42" s="95">
        <f>DCOUNTA($A3:$M35,8,H48:H49)</f>
        <v>25</v>
      </c>
      <c r="I42" s="95">
        <f>DCOUNTA($A3:$M35,9,I48:I49)</f>
        <v>31</v>
      </c>
      <c r="J42" s="95">
        <f>DCOUNTA($A3:$M35,10,J48:J49)</f>
        <v>21</v>
      </c>
      <c r="K42" s="95">
        <f>DCOUNTA($A3:$M35,11,K48:K49)</f>
        <v>3</v>
      </c>
      <c r="L42" s="95">
        <f>DCOUNTA($A3:$M35,12,L48:L49)</f>
        <v>0</v>
      </c>
      <c r="M42" s="96">
        <f>DCOUNTA($A3:$M35,13,M48:M49)</f>
        <v>0</v>
      </c>
      <c r="N42" s="51"/>
    </row>
    <row r="43" spans="1:14" ht="16.5" customHeight="1">
      <c r="A43" s="231" t="s">
        <v>42</v>
      </c>
      <c r="B43" s="97">
        <f>DCOUNTA($A3:$M35,2,B51:B52)</f>
        <v>0</v>
      </c>
      <c r="C43" s="98">
        <f>DCOUNTA($A3:$M35,3,C51:C52)</f>
        <v>0</v>
      </c>
      <c r="D43" s="98">
        <f>DCOUNTA($A3:$M35,4,D51:D52)</f>
        <v>0</v>
      </c>
      <c r="E43" s="98">
        <f>DCOUNTA($A3:$M35,5,E51:E52)</f>
        <v>0</v>
      </c>
      <c r="F43" s="98">
        <f>DCOUNTA($A3:$M35,6,F51:F52)</f>
        <v>0</v>
      </c>
      <c r="G43" s="98">
        <f>DCOUNTA($A3:$M35,7,G51:G52)</f>
        <v>1</v>
      </c>
      <c r="H43" s="98">
        <f>DCOUNTA($A3:$M35,8,H51:H52)</f>
        <v>1</v>
      </c>
      <c r="I43" s="98">
        <f>DCOUNTA($A3:$M35,9,I51:I52)</f>
        <v>10</v>
      </c>
      <c r="J43" s="98">
        <f>DCOUNTA($A3:$M35,10,J51:J52)</f>
        <v>2</v>
      </c>
      <c r="K43" s="98">
        <f>DCOUNTA($A3:$M35,11,K51:K52)</f>
        <v>1</v>
      </c>
      <c r="L43" s="98">
        <f>DCOUNTA($A3:$M35,12,L51:L52)</f>
        <v>0</v>
      </c>
      <c r="M43" s="99">
        <f>DCOUNTA($A3:$M35,13,M51:M52)</f>
        <v>0</v>
      </c>
      <c r="N43" s="51"/>
    </row>
    <row r="44" spans="1:14" ht="16.5" customHeight="1">
      <c r="A44" s="234" t="s">
        <v>38</v>
      </c>
      <c r="B44" s="182">
        <v>9.441182795698925</v>
      </c>
      <c r="C44" s="183">
        <v>9.367163382594418</v>
      </c>
      <c r="D44" s="183">
        <v>11.721827956989245</v>
      </c>
      <c r="E44" s="183">
        <v>16.56644444444445</v>
      </c>
      <c r="F44" s="183">
        <v>20.150860215053765</v>
      </c>
      <c r="G44" s="183">
        <v>22.742444444444445</v>
      </c>
      <c r="H44" s="183">
        <v>26.67612903225806</v>
      </c>
      <c r="I44" s="183">
        <v>28.693462365591397</v>
      </c>
      <c r="J44" s="183">
        <v>25.47155555555556</v>
      </c>
      <c r="K44" s="183">
        <v>20.849032258064522</v>
      </c>
      <c r="L44" s="183">
        <v>16.438555555555556</v>
      </c>
      <c r="M44" s="184">
        <v>11.990860215053766</v>
      </c>
      <c r="N44" s="51"/>
    </row>
    <row r="45" spans="1:13" ht="12">
      <c r="A45" s="100" t="s">
        <v>43</v>
      </c>
      <c r="B45" s="101" t="s">
        <v>22</v>
      </c>
      <c r="C45" s="101" t="s">
        <v>23</v>
      </c>
      <c r="D45" s="101" t="s">
        <v>24</v>
      </c>
      <c r="E45" s="101" t="s">
        <v>25</v>
      </c>
      <c r="F45" s="101" t="s">
        <v>26</v>
      </c>
      <c r="G45" s="101" t="s">
        <v>27</v>
      </c>
      <c r="H45" s="101" t="s">
        <v>28</v>
      </c>
      <c r="I45" s="101" t="s">
        <v>29</v>
      </c>
      <c r="J45" s="101" t="s">
        <v>30</v>
      </c>
      <c r="K45" s="101" t="s">
        <v>31</v>
      </c>
      <c r="L45" s="101" t="s">
        <v>32</v>
      </c>
      <c r="M45" s="101" t="s">
        <v>33</v>
      </c>
    </row>
    <row r="46" spans="2:13" ht="12">
      <c r="B46" s="246" t="s">
        <v>51</v>
      </c>
      <c r="C46" s="102" t="s">
        <v>50</v>
      </c>
      <c r="D46" s="102" t="s">
        <v>50</v>
      </c>
      <c r="E46" s="102" t="s">
        <v>50</v>
      </c>
      <c r="F46" s="102" t="s">
        <v>50</v>
      </c>
      <c r="G46" s="102" t="s">
        <v>50</v>
      </c>
      <c r="H46" s="102" t="s">
        <v>50</v>
      </c>
      <c r="I46" s="102" t="s">
        <v>50</v>
      </c>
      <c r="J46" s="102" t="s">
        <v>50</v>
      </c>
      <c r="K46" s="102" t="s">
        <v>50</v>
      </c>
      <c r="L46" s="102" t="s">
        <v>50</v>
      </c>
      <c r="M46" s="102" t="s">
        <v>50</v>
      </c>
    </row>
    <row r="48" spans="1:13" ht="12">
      <c r="A48" s="100" t="s">
        <v>44</v>
      </c>
      <c r="B48" s="101" t="s">
        <v>22</v>
      </c>
      <c r="C48" s="101" t="s">
        <v>23</v>
      </c>
      <c r="D48" s="101" t="s">
        <v>24</v>
      </c>
      <c r="E48" s="101" t="s">
        <v>25</v>
      </c>
      <c r="F48" s="101" t="s">
        <v>26</v>
      </c>
      <c r="G48" s="101" t="s">
        <v>27</v>
      </c>
      <c r="H48" s="101" t="s">
        <v>28</v>
      </c>
      <c r="I48" s="101" t="s">
        <v>29</v>
      </c>
      <c r="J48" s="101" t="s">
        <v>30</v>
      </c>
      <c r="K48" s="101" t="s">
        <v>31</v>
      </c>
      <c r="L48" s="101" t="s">
        <v>32</v>
      </c>
      <c r="M48" s="101" t="s">
        <v>33</v>
      </c>
    </row>
    <row r="49" spans="2:13" ht="12">
      <c r="B49" s="246" t="s">
        <v>53</v>
      </c>
      <c r="C49" s="102" t="s">
        <v>52</v>
      </c>
      <c r="D49" s="102" t="s">
        <v>52</v>
      </c>
      <c r="E49" s="102" t="s">
        <v>52</v>
      </c>
      <c r="F49" s="102" t="s">
        <v>52</v>
      </c>
      <c r="G49" s="102" t="s">
        <v>52</v>
      </c>
      <c r="H49" s="102" t="s">
        <v>52</v>
      </c>
      <c r="I49" s="102" t="s">
        <v>52</v>
      </c>
      <c r="J49" s="102" t="s">
        <v>52</v>
      </c>
      <c r="K49" s="102" t="s">
        <v>52</v>
      </c>
      <c r="L49" s="102" t="s">
        <v>52</v>
      </c>
      <c r="M49" s="102" t="s">
        <v>52</v>
      </c>
    </row>
    <row r="51" spans="1:13" ht="12">
      <c r="A51" s="100" t="s">
        <v>45</v>
      </c>
      <c r="B51" s="101" t="s">
        <v>22</v>
      </c>
      <c r="C51" s="101" t="s">
        <v>23</v>
      </c>
      <c r="D51" s="101" t="s">
        <v>24</v>
      </c>
      <c r="E51" s="101" t="s">
        <v>25</v>
      </c>
      <c r="F51" s="101" t="s">
        <v>26</v>
      </c>
      <c r="G51" s="101" t="s">
        <v>27</v>
      </c>
      <c r="H51" s="101" t="s">
        <v>28</v>
      </c>
      <c r="I51" s="101" t="s">
        <v>29</v>
      </c>
      <c r="J51" s="101" t="s">
        <v>30</v>
      </c>
      <c r="K51" s="101" t="s">
        <v>31</v>
      </c>
      <c r="L51" s="101" t="s">
        <v>32</v>
      </c>
      <c r="M51" s="101" t="s">
        <v>33</v>
      </c>
    </row>
    <row r="52" spans="2:13" ht="12">
      <c r="B52" s="246" t="s">
        <v>55</v>
      </c>
      <c r="C52" s="102" t="s">
        <v>54</v>
      </c>
      <c r="D52" s="102" t="s">
        <v>54</v>
      </c>
      <c r="E52" s="102" t="s">
        <v>54</v>
      </c>
      <c r="F52" s="102" t="s">
        <v>54</v>
      </c>
      <c r="G52" s="102" t="s">
        <v>54</v>
      </c>
      <c r="H52" s="102" t="s">
        <v>54</v>
      </c>
      <c r="I52" s="102" t="s">
        <v>54</v>
      </c>
      <c r="J52" s="102" t="s">
        <v>54</v>
      </c>
      <c r="K52" s="102" t="s">
        <v>54</v>
      </c>
      <c r="L52" s="102" t="s">
        <v>54</v>
      </c>
      <c r="M52" s="102" t="s">
        <v>54</v>
      </c>
    </row>
    <row r="56" ht="12">
      <c r="A56" s="100" t="s">
        <v>46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107" customWidth="1"/>
    <col min="2" max="13" width="7.25390625" style="107" customWidth="1"/>
    <col min="14" max="16384" width="6.75390625" style="107" customWidth="1"/>
  </cols>
  <sheetData>
    <row r="1" spans="1:14" ht="24.75" customHeight="1">
      <c r="A1" s="103" t="s">
        <v>47</v>
      </c>
      <c r="B1" s="104"/>
      <c r="C1" s="104"/>
      <c r="D1" s="104"/>
      <c r="E1" s="104"/>
      <c r="F1" s="104"/>
      <c r="G1" s="105"/>
      <c r="H1" s="105"/>
      <c r="I1" s="164">
        <f>'1月'!Z1</f>
        <v>2016</v>
      </c>
      <c r="J1" s="163" t="s">
        <v>1</v>
      </c>
      <c r="K1" s="162" t="str">
        <f>("（平成"&amp;TEXT((I1-1988),"0")&amp;"年）")</f>
        <v>（平成28年）</v>
      </c>
      <c r="L1" s="105"/>
      <c r="M1" s="105"/>
      <c r="N1" s="106"/>
    </row>
    <row r="2" spans="1:14" ht="18" customHeight="1">
      <c r="A2" s="108" t="s">
        <v>2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06"/>
    </row>
    <row r="3" spans="1:14" ht="18" customHeight="1">
      <c r="A3" s="112"/>
      <c r="B3" s="113" t="s">
        <v>22</v>
      </c>
      <c r="C3" s="114" t="s">
        <v>23</v>
      </c>
      <c r="D3" s="114" t="s">
        <v>24</v>
      </c>
      <c r="E3" s="114" t="s">
        <v>25</v>
      </c>
      <c r="F3" s="114" t="s">
        <v>26</v>
      </c>
      <c r="G3" s="114" t="s">
        <v>27</v>
      </c>
      <c r="H3" s="114" t="s">
        <v>28</v>
      </c>
      <c r="I3" s="114" t="s">
        <v>29</v>
      </c>
      <c r="J3" s="114" t="s">
        <v>30</v>
      </c>
      <c r="K3" s="114" t="s">
        <v>31</v>
      </c>
      <c r="L3" s="114" t="s">
        <v>32</v>
      </c>
      <c r="M3" s="115" t="s">
        <v>33</v>
      </c>
      <c r="N3" s="106"/>
    </row>
    <row r="4" spans="1:14" ht="18" customHeight="1">
      <c r="A4" s="116" t="s">
        <v>34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106"/>
    </row>
    <row r="5" spans="1:14" ht="18" customHeight="1">
      <c r="A5" s="120">
        <v>1</v>
      </c>
      <c r="B5" s="121">
        <f>'1月'!AD3</f>
        <v>2.5</v>
      </c>
      <c r="C5" s="122">
        <f>'2月'!AD3</f>
        <v>2.6</v>
      </c>
      <c r="D5" s="122">
        <f>'3月'!AD3</f>
        <v>0.5</v>
      </c>
      <c r="E5" s="122">
        <f>'4月'!AD3</f>
        <v>7.9</v>
      </c>
      <c r="F5" s="122">
        <f>'5月'!AD3</f>
        <v>10.5</v>
      </c>
      <c r="G5" s="122">
        <f>'6月'!AD3</f>
        <v>16.4</v>
      </c>
      <c r="H5" s="122">
        <f>'7月'!AD3</f>
        <v>20</v>
      </c>
      <c r="I5" s="122">
        <f>'8月'!AD3</f>
        <v>23.8</v>
      </c>
      <c r="J5" s="122">
        <f>'9月'!AD3</f>
        <v>20.7</v>
      </c>
      <c r="K5" s="122">
        <f>'10月'!AD3</f>
        <v>17.7</v>
      </c>
      <c r="L5" s="122">
        <f>'11月'!AD3</f>
        <v>9.6</v>
      </c>
      <c r="M5" s="123">
        <f>'12月'!AD3</f>
        <v>9.3</v>
      </c>
      <c r="N5" s="106"/>
    </row>
    <row r="6" spans="1:14" ht="18" customHeight="1">
      <c r="A6" s="124">
        <v>2</v>
      </c>
      <c r="B6" s="125">
        <f>'1月'!AD4</f>
        <v>3.8</v>
      </c>
      <c r="C6" s="126">
        <f>'2月'!AD4</f>
        <v>-1.2</v>
      </c>
      <c r="D6" s="126">
        <f>'3月'!AD4</f>
        <v>-1.4</v>
      </c>
      <c r="E6" s="126">
        <f>'4月'!AD4</f>
        <v>7.7</v>
      </c>
      <c r="F6" s="126">
        <f>'5月'!AD4</f>
        <v>10.6</v>
      </c>
      <c r="G6" s="126">
        <f>'6月'!AD4</f>
        <v>14.3</v>
      </c>
      <c r="H6" s="126">
        <f>'7月'!AD4</f>
        <v>21.7</v>
      </c>
      <c r="I6" s="126">
        <f>'8月'!AD4</f>
        <v>23.5</v>
      </c>
      <c r="J6" s="126">
        <f>'9月'!AD4</f>
        <v>21.9</v>
      </c>
      <c r="K6" s="126">
        <f>'10月'!AD4</f>
        <v>17.8</v>
      </c>
      <c r="L6" s="126">
        <f>'11月'!AD4</f>
        <v>8.7</v>
      </c>
      <c r="M6" s="127">
        <f>'12月'!AD4</f>
        <v>6.1</v>
      </c>
      <c r="N6" s="106"/>
    </row>
    <row r="7" spans="1:14" ht="18" customHeight="1">
      <c r="A7" s="124">
        <v>3</v>
      </c>
      <c r="B7" s="125">
        <f>'1月'!AD5</f>
        <v>6.3</v>
      </c>
      <c r="C7" s="126">
        <f>'2月'!AD5</f>
        <v>-1.6</v>
      </c>
      <c r="D7" s="126">
        <f>'3月'!AD5</f>
        <v>1.8</v>
      </c>
      <c r="E7" s="126">
        <f>'4月'!AD5</f>
        <v>10.3</v>
      </c>
      <c r="F7" s="126">
        <f>'5月'!AD5</f>
        <v>14.7</v>
      </c>
      <c r="G7" s="126">
        <f>'6月'!AD5</f>
        <v>10.4</v>
      </c>
      <c r="H7" s="126">
        <f>'7月'!AD5</f>
        <v>23.5</v>
      </c>
      <c r="I7" s="126">
        <f>'8月'!AD5</f>
        <v>23.6</v>
      </c>
      <c r="J7" s="126">
        <f>'9月'!AD5</f>
        <v>23</v>
      </c>
      <c r="K7" s="126">
        <f>'10月'!AD5</f>
        <v>19.1</v>
      </c>
      <c r="L7" s="126">
        <f>'11月'!AD5</f>
        <v>8.3</v>
      </c>
      <c r="M7" s="127">
        <f>'12月'!AD5</f>
        <v>5.5</v>
      </c>
      <c r="N7" s="106"/>
    </row>
    <row r="8" spans="1:14" ht="18" customHeight="1">
      <c r="A8" s="124">
        <v>4</v>
      </c>
      <c r="B8" s="125">
        <f>'1月'!AD6</f>
        <v>5.5</v>
      </c>
      <c r="C8" s="126">
        <f>'2月'!AD6</f>
        <v>-1.4</v>
      </c>
      <c r="D8" s="126">
        <f>'3月'!AD6</f>
        <v>2.4</v>
      </c>
      <c r="E8" s="126">
        <f>'4月'!AD6</f>
        <v>7.9</v>
      </c>
      <c r="F8" s="126">
        <f>'5月'!AD6</f>
        <v>14.7</v>
      </c>
      <c r="G8" s="126">
        <f>'6月'!AD6</f>
        <v>15.8</v>
      </c>
      <c r="H8" s="126">
        <f>'7月'!AD6</f>
        <v>20.4</v>
      </c>
      <c r="I8" s="126">
        <f>'8月'!AD6</f>
        <v>23.5</v>
      </c>
      <c r="J8" s="126">
        <f>'9月'!AD6</f>
        <v>22.7</v>
      </c>
      <c r="K8" s="126">
        <f>'10月'!AD6</f>
        <v>18.7</v>
      </c>
      <c r="L8" s="126">
        <f>'11月'!AD6</f>
        <v>7.6</v>
      </c>
      <c r="M8" s="127">
        <f>'12月'!AD6</f>
        <v>10.4</v>
      </c>
      <c r="N8" s="106"/>
    </row>
    <row r="9" spans="1:14" ht="18" customHeight="1">
      <c r="A9" s="124">
        <v>5</v>
      </c>
      <c r="B9" s="125">
        <f>'1月'!AD7</f>
        <v>4.2</v>
      </c>
      <c r="C9" s="126">
        <f>'2月'!AD7</f>
        <v>1.3</v>
      </c>
      <c r="D9" s="126">
        <f>'3月'!AD7</f>
        <v>5.2</v>
      </c>
      <c r="E9" s="126">
        <f>'4月'!AD7</f>
        <v>6.5</v>
      </c>
      <c r="F9" s="126">
        <f>'5月'!AD7</f>
        <v>13.1</v>
      </c>
      <c r="G9" s="126">
        <f>'6月'!AD7</f>
        <v>17.3</v>
      </c>
      <c r="H9" s="126">
        <f>'7月'!AD7</f>
        <v>17.7</v>
      </c>
      <c r="I9" s="126">
        <f>'8月'!AD7</f>
        <v>24.3</v>
      </c>
      <c r="J9" s="126">
        <f>'9月'!AD7</f>
        <v>23.4</v>
      </c>
      <c r="K9" s="126">
        <f>'10月'!AD7</f>
        <v>18.5</v>
      </c>
      <c r="L9" s="126">
        <f>'11月'!AD7</f>
        <v>10.1</v>
      </c>
      <c r="M9" s="127">
        <f>'12月'!AD7</f>
        <v>10.3</v>
      </c>
      <c r="N9" s="106"/>
    </row>
    <row r="10" spans="1:14" ht="18" customHeight="1">
      <c r="A10" s="124">
        <v>6</v>
      </c>
      <c r="B10" s="125">
        <f>'1月'!AD8</f>
        <v>3.8</v>
      </c>
      <c r="C10" s="126">
        <f>'2月'!AD8</f>
        <v>2.1</v>
      </c>
      <c r="D10" s="126">
        <f>'3月'!AD8</f>
        <v>8.1</v>
      </c>
      <c r="E10" s="126">
        <f>'4月'!AD8</f>
        <v>5.4</v>
      </c>
      <c r="F10" s="126">
        <f>'5月'!AD8</f>
        <v>12.2</v>
      </c>
      <c r="G10" s="126">
        <f>'6月'!AD8</f>
        <v>16.4</v>
      </c>
      <c r="H10" s="126">
        <f>'7月'!AD8</f>
        <v>18.4</v>
      </c>
      <c r="I10" s="126">
        <f>'8月'!AD8</f>
        <v>24.8</v>
      </c>
      <c r="J10" s="126">
        <f>'9月'!AD8</f>
        <v>25.2</v>
      </c>
      <c r="K10" s="126">
        <f>'10月'!AD8</f>
        <v>19.5</v>
      </c>
      <c r="L10" s="126">
        <f>'11月'!AD8</f>
        <v>7.8</v>
      </c>
      <c r="M10" s="127">
        <f>'12月'!AD8</f>
        <v>4.6</v>
      </c>
      <c r="N10" s="106"/>
    </row>
    <row r="11" spans="1:14" ht="18" customHeight="1">
      <c r="A11" s="124">
        <v>7</v>
      </c>
      <c r="B11" s="125">
        <f>'1月'!AD9</f>
        <v>3.5</v>
      </c>
      <c r="C11" s="126">
        <f>'2月'!AD9</f>
        <v>-0.5</v>
      </c>
      <c r="D11" s="126">
        <f>'3月'!AD9</f>
        <v>12.4</v>
      </c>
      <c r="E11" s="126">
        <f>'4月'!AD9</f>
        <v>10.8</v>
      </c>
      <c r="F11" s="126">
        <f>'5月'!AD9</f>
        <v>16.2</v>
      </c>
      <c r="G11" s="126">
        <f>'6月'!AD9</f>
        <v>17.2</v>
      </c>
      <c r="H11" s="126">
        <f>'7月'!AD9</f>
        <v>19.5</v>
      </c>
      <c r="I11" s="126">
        <f>'8月'!AD9</f>
        <v>24</v>
      </c>
      <c r="J11" s="126">
        <f>'9月'!AD9</f>
        <v>21.9</v>
      </c>
      <c r="K11" s="126">
        <f>'10月'!AD9</f>
        <v>15.4</v>
      </c>
      <c r="L11" s="126">
        <f>'11月'!AD9</f>
        <v>6.1</v>
      </c>
      <c r="M11" s="127">
        <f>'12月'!AD9</f>
        <v>1.8</v>
      </c>
      <c r="N11" s="106"/>
    </row>
    <row r="12" spans="1:14" ht="18" customHeight="1">
      <c r="A12" s="124">
        <v>8</v>
      </c>
      <c r="B12" s="125">
        <f>'1月'!AD10</f>
        <v>2.5</v>
      </c>
      <c r="C12" s="126">
        <f>'2月'!AD10</f>
        <v>-1.8</v>
      </c>
      <c r="D12" s="126">
        <f>'3月'!AD10</f>
        <v>10.2</v>
      </c>
      <c r="E12" s="126">
        <f>'4月'!AD10</f>
        <v>9.9</v>
      </c>
      <c r="F12" s="126">
        <f>'5月'!AD10</f>
        <v>14.5</v>
      </c>
      <c r="G12" s="126">
        <f>'6月'!AD10</f>
        <v>18.1</v>
      </c>
      <c r="H12" s="126">
        <f>'7月'!AD10</f>
        <v>20</v>
      </c>
      <c r="I12" s="126">
        <f>'8月'!AD10</f>
        <v>25.2</v>
      </c>
      <c r="J12" s="126">
        <f>'9月'!AD10</f>
        <v>21.3</v>
      </c>
      <c r="K12" s="126">
        <f>'10月'!AD10</f>
        <v>16.8</v>
      </c>
      <c r="L12" s="126">
        <f>'11月'!AD10</f>
        <v>6.7</v>
      </c>
      <c r="M12" s="127">
        <f>'12月'!AD10</f>
        <v>3.7</v>
      </c>
      <c r="N12" s="106"/>
    </row>
    <row r="13" spans="1:14" ht="18" customHeight="1">
      <c r="A13" s="124">
        <v>9</v>
      </c>
      <c r="B13" s="125">
        <f>'1月'!AD11</f>
        <v>2.4</v>
      </c>
      <c r="C13" s="126">
        <f>'2月'!AD11</f>
        <v>1.3</v>
      </c>
      <c r="D13" s="126">
        <f>'3月'!AD11</f>
        <v>1.5</v>
      </c>
      <c r="E13" s="126">
        <f>'4月'!AD11</f>
        <v>8.2</v>
      </c>
      <c r="F13" s="126">
        <f>'5月'!AD11</f>
        <v>13.8</v>
      </c>
      <c r="G13" s="126">
        <f>'6月'!AD11</f>
        <v>19.8</v>
      </c>
      <c r="H13" s="126">
        <f>'7月'!AD11</f>
        <v>20.1</v>
      </c>
      <c r="I13" s="126">
        <f>'8月'!AD11</f>
        <v>25.8</v>
      </c>
      <c r="J13" s="126">
        <f>'9月'!AD11</f>
        <v>22.4</v>
      </c>
      <c r="K13" s="126">
        <f>'10月'!AD11</f>
        <v>15.1</v>
      </c>
      <c r="L13" s="126">
        <f>'11月'!AD11</f>
        <v>3.3</v>
      </c>
      <c r="M13" s="127">
        <f>'12月'!AD11</f>
        <v>5.9</v>
      </c>
      <c r="N13" s="106"/>
    </row>
    <row r="14" spans="1:14" ht="18" customHeight="1">
      <c r="A14" s="128">
        <v>10</v>
      </c>
      <c r="B14" s="129">
        <f>'1月'!AD12</f>
        <v>3.7</v>
      </c>
      <c r="C14" s="130">
        <f>'2月'!AD12</f>
        <v>-0.9</v>
      </c>
      <c r="D14" s="130">
        <f>'3月'!AD12</f>
        <v>2.2</v>
      </c>
      <c r="E14" s="130">
        <f>'4月'!AD12</f>
        <v>8.5</v>
      </c>
      <c r="F14" s="130">
        <f>'5月'!AD12</f>
        <v>15.2</v>
      </c>
      <c r="G14" s="130">
        <f>'6月'!AD12</f>
        <v>17.8</v>
      </c>
      <c r="H14" s="130">
        <f>'7月'!AD12</f>
        <v>19.9</v>
      </c>
      <c r="I14" s="130">
        <f>'8月'!AD12</f>
        <v>23.8</v>
      </c>
      <c r="J14" s="130">
        <f>'9月'!AD12</f>
        <v>21.3</v>
      </c>
      <c r="K14" s="130">
        <f>'10月'!AD12</f>
        <v>15.1</v>
      </c>
      <c r="L14" s="130">
        <f>'11月'!AD12</f>
        <v>2.9</v>
      </c>
      <c r="M14" s="131">
        <f>'12月'!AD12</f>
        <v>1.7</v>
      </c>
      <c r="N14" s="106"/>
    </row>
    <row r="15" spans="1:14" ht="18" customHeight="1">
      <c r="A15" s="120">
        <v>11</v>
      </c>
      <c r="B15" s="121">
        <f>'1月'!AD13</f>
        <v>1.8</v>
      </c>
      <c r="C15" s="122">
        <f>'2月'!AD13</f>
        <v>-1.6</v>
      </c>
      <c r="D15" s="122">
        <f>'3月'!AD13</f>
        <v>3</v>
      </c>
      <c r="E15" s="122">
        <f>'4月'!AD13</f>
        <v>3.4</v>
      </c>
      <c r="F15" s="122">
        <f>'5月'!AD13</f>
        <v>13.6</v>
      </c>
      <c r="G15" s="122">
        <f>'6月'!AD13</f>
        <v>16.7</v>
      </c>
      <c r="H15" s="122">
        <f>'7月'!AD13</f>
        <v>21.4</v>
      </c>
      <c r="I15" s="122">
        <f>'8月'!AD13</f>
        <v>22.7</v>
      </c>
      <c r="J15" s="122">
        <f>'9月'!AD13</f>
        <v>21.8</v>
      </c>
      <c r="K15" s="122">
        <f>'10月'!AD13</f>
        <v>12.9</v>
      </c>
      <c r="L15" s="122">
        <f>'11月'!AD13</f>
        <v>8.1</v>
      </c>
      <c r="M15" s="123">
        <f>'12月'!AD13</f>
        <v>-0.2</v>
      </c>
      <c r="N15" s="106"/>
    </row>
    <row r="16" spans="1:14" ht="18" customHeight="1">
      <c r="A16" s="124">
        <v>12</v>
      </c>
      <c r="B16" s="125">
        <f>'1月'!AD14</f>
        <v>-0.9</v>
      </c>
      <c r="C16" s="126">
        <f>'2月'!AD14</f>
        <v>0.5</v>
      </c>
      <c r="D16" s="126">
        <f>'3月'!AD14</f>
        <v>2.7</v>
      </c>
      <c r="E16" s="126">
        <f>'4月'!AD14</f>
        <v>3</v>
      </c>
      <c r="F16" s="126">
        <f>'5月'!AD14</f>
        <v>12.6</v>
      </c>
      <c r="G16" s="126">
        <f>'6月'!AD14</f>
        <v>19.2</v>
      </c>
      <c r="H16" s="126">
        <f>'7月'!AD14</f>
        <v>21.4</v>
      </c>
      <c r="I16" s="126">
        <f>'8月'!AD14</f>
        <v>21.1</v>
      </c>
      <c r="J16" s="126">
        <f>'9月'!AD14</f>
        <v>22.1</v>
      </c>
      <c r="K16" s="126">
        <f>'10月'!AD14</f>
        <v>11.9</v>
      </c>
      <c r="L16" s="126">
        <f>'11月'!AD14</f>
        <v>8.8</v>
      </c>
      <c r="M16" s="127">
        <f>'12月'!AD14</f>
        <v>0.1</v>
      </c>
      <c r="N16" s="106"/>
    </row>
    <row r="17" spans="1:14" ht="18" customHeight="1">
      <c r="A17" s="124">
        <v>13</v>
      </c>
      <c r="B17" s="125">
        <f>'1月'!AD15</f>
        <v>-1.5</v>
      </c>
      <c r="C17" s="126">
        <f>'2月'!AD15</f>
        <v>8.9</v>
      </c>
      <c r="D17" s="126">
        <f>'3月'!AD15</f>
        <v>2.5</v>
      </c>
      <c r="E17" s="126">
        <f>'4月'!AD15</f>
        <v>9.1</v>
      </c>
      <c r="F17" s="126">
        <f>'5月'!AD15</f>
        <v>13.5</v>
      </c>
      <c r="G17" s="126">
        <f>'6月'!AD15</f>
        <v>16.5</v>
      </c>
      <c r="H17" s="126">
        <f>'7月'!AD15</f>
        <v>22.7</v>
      </c>
      <c r="I17" s="126">
        <f>'8月'!AD15</f>
        <v>20.4</v>
      </c>
      <c r="J17" s="126">
        <f>'9月'!AD15</f>
        <v>21.4</v>
      </c>
      <c r="K17" s="126">
        <f>'10月'!AD15</f>
        <v>12.9</v>
      </c>
      <c r="L17" s="126">
        <f>'11月'!AD15</f>
        <v>9</v>
      </c>
      <c r="M17" s="127">
        <f>'12月'!AD15</f>
        <v>5.3</v>
      </c>
      <c r="N17" s="106"/>
    </row>
    <row r="18" spans="1:14" ht="18" customHeight="1">
      <c r="A18" s="124">
        <v>14</v>
      </c>
      <c r="B18" s="125">
        <f>'1月'!AD16</f>
        <v>0.7</v>
      </c>
      <c r="C18" s="126">
        <f>'2月'!AD16</f>
        <v>11.7</v>
      </c>
      <c r="D18" s="126">
        <f>'3月'!AD16</f>
        <v>4.2</v>
      </c>
      <c r="E18" s="126">
        <f>'4月'!AD16</f>
        <v>10.8</v>
      </c>
      <c r="F18" s="126">
        <f>'5月'!AD16</f>
        <v>11.5</v>
      </c>
      <c r="G18" s="126">
        <f>'6月'!AD16</f>
        <v>17.5</v>
      </c>
      <c r="H18" s="126">
        <f>'7月'!AD16</f>
        <v>22.3</v>
      </c>
      <c r="I18" s="126">
        <f>'8月'!AD16</f>
        <v>19.9</v>
      </c>
      <c r="J18" s="126">
        <f>'9月'!AD16</f>
        <v>21.1</v>
      </c>
      <c r="K18" s="126">
        <f>'10月'!AD16</f>
        <v>11.1</v>
      </c>
      <c r="L18" s="126">
        <f>'11月'!AD16</f>
        <v>12.6</v>
      </c>
      <c r="M18" s="127">
        <f>'12月'!AD16</f>
        <v>1.4</v>
      </c>
      <c r="N18" s="106"/>
    </row>
    <row r="19" spans="1:14" ht="18" customHeight="1">
      <c r="A19" s="124">
        <v>15</v>
      </c>
      <c r="B19" s="125">
        <f>'1月'!AD17</f>
        <v>1.5</v>
      </c>
      <c r="C19" s="126">
        <f>'2月'!AD17</f>
        <v>0.6</v>
      </c>
      <c r="D19" s="126">
        <f>'3月'!AD17</f>
        <v>2.1</v>
      </c>
      <c r="E19" s="126">
        <f>'4月'!AD17</f>
        <v>7.8</v>
      </c>
      <c r="F19" s="126">
        <f>'5月'!AD17</f>
        <v>11</v>
      </c>
      <c r="G19" s="126">
        <f>'6月'!AD17</f>
        <v>16.4</v>
      </c>
      <c r="H19" s="126">
        <f>'7月'!AD17</f>
        <v>20.1</v>
      </c>
      <c r="I19" s="126">
        <f>'8月'!AD17</f>
        <v>21.2</v>
      </c>
      <c r="J19" s="126">
        <f>'9月'!AD17</f>
        <v>22</v>
      </c>
      <c r="K19" s="126">
        <f>'10月'!AD17</f>
        <v>10.7</v>
      </c>
      <c r="L19" s="126">
        <f>'11月'!AD17</f>
        <v>12.1</v>
      </c>
      <c r="M19" s="127">
        <f>'12月'!AD17</f>
        <v>1.8</v>
      </c>
      <c r="N19" s="106"/>
    </row>
    <row r="20" spans="1:14" ht="18" customHeight="1">
      <c r="A20" s="124">
        <v>16</v>
      </c>
      <c r="B20" s="125">
        <f>'1月'!AD18</f>
        <v>0.6</v>
      </c>
      <c r="C20" s="126">
        <f>'2月'!AD18</f>
        <v>-2.1</v>
      </c>
      <c r="D20" s="126">
        <f>'3月'!AD18</f>
        <v>1.1</v>
      </c>
      <c r="E20" s="126">
        <f>'4月'!AD18</f>
        <v>4.8</v>
      </c>
      <c r="F20" s="126">
        <f>'5月'!AD18</f>
        <v>12.3</v>
      </c>
      <c r="G20" s="126">
        <f>'6月'!AD18</f>
        <v>18.2</v>
      </c>
      <c r="H20" s="126">
        <f>'7月'!AD18</f>
        <v>19.1</v>
      </c>
      <c r="I20" s="126">
        <f>'8月'!AD18</f>
        <v>23.4</v>
      </c>
      <c r="J20" s="126">
        <f>'9月'!AD18</f>
        <v>21.3</v>
      </c>
      <c r="K20" s="126">
        <f>'10月'!AD18</f>
        <v>12.2</v>
      </c>
      <c r="L20" s="126">
        <f>'11月'!AD18</f>
        <v>5.8</v>
      </c>
      <c r="M20" s="127">
        <f>'12月'!AD18</f>
        <v>-0.1</v>
      </c>
      <c r="N20" s="106"/>
    </row>
    <row r="21" spans="1:14" ht="18" customHeight="1">
      <c r="A21" s="124">
        <v>17</v>
      </c>
      <c r="B21" s="125">
        <f>'1月'!AD19</f>
        <v>-0.5</v>
      </c>
      <c r="C21" s="126">
        <f>'2月'!AD19</f>
        <v>1.1</v>
      </c>
      <c r="D21" s="126">
        <f>'3月'!AD19</f>
        <v>5.8</v>
      </c>
      <c r="E21" s="126">
        <f>'4月'!AD19</f>
        <v>15.2</v>
      </c>
      <c r="F21" s="126">
        <f>'5月'!AD19</f>
        <v>11.6</v>
      </c>
      <c r="G21" s="126">
        <f>'6月'!AD19</f>
        <v>18.8</v>
      </c>
      <c r="H21" s="126">
        <f>'7月'!AD19</f>
        <v>22.4</v>
      </c>
      <c r="I21" s="126">
        <f>'8月'!AD19</f>
        <v>24.1</v>
      </c>
      <c r="J21" s="126">
        <f>'9月'!AD19</f>
        <v>21</v>
      </c>
      <c r="K21" s="126">
        <f>'10月'!AD19</f>
        <v>17.2</v>
      </c>
      <c r="L21" s="126">
        <f>'11月'!AD19</f>
        <v>7.7</v>
      </c>
      <c r="M21" s="127">
        <f>'12月'!AD19</f>
        <v>-1.4</v>
      </c>
      <c r="N21" s="106"/>
    </row>
    <row r="22" spans="1:14" ht="18" customHeight="1">
      <c r="A22" s="124">
        <v>18</v>
      </c>
      <c r="B22" s="125">
        <f>'1月'!AD20</f>
        <v>2.8</v>
      </c>
      <c r="C22" s="126">
        <f>'2月'!AD20</f>
        <v>-1.4</v>
      </c>
      <c r="D22" s="126">
        <f>'3月'!AD20</f>
        <v>6.5</v>
      </c>
      <c r="E22" s="126">
        <f>'4月'!AD20</f>
        <v>11.3</v>
      </c>
      <c r="F22" s="126">
        <f>'5月'!AD20</f>
        <v>9.6</v>
      </c>
      <c r="G22" s="126">
        <f>'6月'!AD20</f>
        <v>17.8</v>
      </c>
      <c r="H22" s="126">
        <f>'7月'!AD20</f>
        <v>23.6</v>
      </c>
      <c r="I22" s="126">
        <f>'8月'!AD20</f>
        <v>23.2</v>
      </c>
      <c r="J22" s="126">
        <f>'9月'!AD20</f>
        <v>20.4</v>
      </c>
      <c r="K22" s="126">
        <f>'10月'!AD20</f>
        <v>19.3</v>
      </c>
      <c r="L22" s="126">
        <f>'11月'!AD20</f>
        <v>4</v>
      </c>
      <c r="M22" s="127">
        <f>'12月'!AD20</f>
        <v>2.7</v>
      </c>
      <c r="N22" s="106"/>
    </row>
    <row r="23" spans="1:14" ht="18" customHeight="1">
      <c r="A23" s="124">
        <v>19</v>
      </c>
      <c r="B23" s="125">
        <f>'1月'!AD21</f>
        <v>1.9</v>
      </c>
      <c r="C23" s="126">
        <f>'2月'!AD21</f>
        <v>2.5</v>
      </c>
      <c r="D23" s="126">
        <f>'3月'!AD21</f>
        <v>12.3</v>
      </c>
      <c r="E23" s="126">
        <f>'4月'!AD21</f>
        <v>8.5</v>
      </c>
      <c r="F23" s="126">
        <f>'5月'!AD21</f>
        <v>11.8</v>
      </c>
      <c r="G23" s="126">
        <f>'6月'!AD21</f>
        <v>19.4</v>
      </c>
      <c r="H23" s="126">
        <f>'7月'!AD21</f>
        <v>22.9</v>
      </c>
      <c r="I23" s="126">
        <f>'8月'!AD21</f>
        <v>24</v>
      </c>
      <c r="J23" s="126">
        <f>'9月'!AD21</f>
        <v>19.4</v>
      </c>
      <c r="K23" s="126">
        <f>'10月'!AD21</f>
        <v>16.5</v>
      </c>
      <c r="L23" s="126">
        <f>'11月'!AD21</f>
        <v>9.8</v>
      </c>
      <c r="M23" s="127">
        <f>'12月'!AD21</f>
        <v>6.6</v>
      </c>
      <c r="N23" s="106"/>
    </row>
    <row r="24" spans="1:14" ht="18" customHeight="1">
      <c r="A24" s="128">
        <v>20</v>
      </c>
      <c r="B24" s="129">
        <f>'1月'!AD22</f>
        <v>-0.2</v>
      </c>
      <c r="C24" s="130">
        <f>'2月'!AD22</f>
        <v>5.8</v>
      </c>
      <c r="D24" s="130">
        <f>'3月'!AD22</f>
        <v>5.8</v>
      </c>
      <c r="E24" s="130">
        <f>'4月'!AD22</f>
        <v>6</v>
      </c>
      <c r="F24" s="130">
        <f>'5月'!AD22</f>
        <v>13.7</v>
      </c>
      <c r="G24" s="130">
        <f>'6月'!AD22</f>
        <v>20</v>
      </c>
      <c r="H24" s="130">
        <f>'7月'!AD22</f>
        <v>22.2</v>
      </c>
      <c r="I24" s="130">
        <f>'8月'!AD22</f>
        <v>24.1</v>
      </c>
      <c r="J24" s="130">
        <f>'9月'!AD22</f>
        <v>17.1</v>
      </c>
      <c r="K24" s="130">
        <f>'10月'!AD22</f>
        <v>15.7</v>
      </c>
      <c r="L24" s="130">
        <f>'11月'!AD22</f>
        <v>12.3</v>
      </c>
      <c r="M24" s="131">
        <f>'12月'!AD22</f>
        <v>7.1</v>
      </c>
      <c r="N24" s="106"/>
    </row>
    <row r="25" spans="1:14" ht="18" customHeight="1">
      <c r="A25" s="120">
        <v>21</v>
      </c>
      <c r="B25" s="121">
        <f>'1月'!AD23</f>
        <v>-1</v>
      </c>
      <c r="C25" s="122">
        <f>'2月'!AD23</f>
        <v>4.7</v>
      </c>
      <c r="D25" s="122">
        <f>'3月'!AD23</f>
        <v>2</v>
      </c>
      <c r="E25" s="122">
        <f>'4月'!AD23</f>
        <v>12.4</v>
      </c>
      <c r="F25" s="122">
        <f>'5月'!AD23</f>
        <v>11.2</v>
      </c>
      <c r="G25" s="122">
        <f>'6月'!AD23</f>
        <v>20</v>
      </c>
      <c r="H25" s="122">
        <f>'7月'!AD23</f>
        <v>21</v>
      </c>
      <c r="I25" s="122">
        <f>'8月'!AD23</f>
        <v>24.4</v>
      </c>
      <c r="J25" s="122">
        <f>'9月'!AD23</f>
        <v>17</v>
      </c>
      <c r="K25" s="122">
        <f>'10月'!AD23</f>
        <v>11.3</v>
      </c>
      <c r="L25" s="122">
        <f>'11月'!AD23</f>
        <v>10.1</v>
      </c>
      <c r="M25" s="123">
        <f>'12月'!AD23</f>
        <v>7.9</v>
      </c>
      <c r="N25" s="106"/>
    </row>
    <row r="26" spans="1:14" ht="18" customHeight="1">
      <c r="A26" s="124">
        <v>22</v>
      </c>
      <c r="B26" s="125">
        <f>'1月'!AD24</f>
        <v>-0.2</v>
      </c>
      <c r="C26" s="126">
        <f>'2月'!AD24</f>
        <v>1</v>
      </c>
      <c r="D26" s="126">
        <f>'3月'!AD24</f>
        <v>1.9</v>
      </c>
      <c r="E26" s="126">
        <f>'4月'!AD24</f>
        <v>12</v>
      </c>
      <c r="F26" s="126">
        <f>'5月'!AD24</f>
        <v>14.2</v>
      </c>
      <c r="G26" s="126">
        <f>'6月'!AD24</f>
        <v>20.1</v>
      </c>
      <c r="H26" s="126">
        <f>'7月'!AD24</f>
        <v>19.3</v>
      </c>
      <c r="I26" s="126">
        <f>'8月'!AD24</f>
        <v>23.2</v>
      </c>
      <c r="J26" s="126">
        <f>'9月'!AD24</f>
        <v>18.7</v>
      </c>
      <c r="K26" s="126">
        <f>'10月'!AD24</f>
        <v>11.9</v>
      </c>
      <c r="L26" s="126">
        <f>'11月'!AD24</f>
        <v>12.5</v>
      </c>
      <c r="M26" s="127">
        <f>'12月'!AD24</f>
        <v>11.5</v>
      </c>
      <c r="N26" s="106"/>
    </row>
    <row r="27" spans="1:14" ht="18" customHeight="1">
      <c r="A27" s="124">
        <v>23</v>
      </c>
      <c r="B27" s="125">
        <f>'1月'!AD25</f>
        <v>-0.2</v>
      </c>
      <c r="C27" s="126">
        <f>'2月'!AD25</f>
        <v>3.5</v>
      </c>
      <c r="D27" s="126">
        <f>'3月'!AD25</f>
        <v>3.6</v>
      </c>
      <c r="E27" s="126">
        <f>'4月'!AD25</f>
        <v>12.2</v>
      </c>
      <c r="F27" s="126">
        <f>'5月'!AD25</f>
        <v>14.1</v>
      </c>
      <c r="G27" s="126">
        <f>'6月'!AD25</f>
        <v>20.3</v>
      </c>
      <c r="H27" s="126">
        <f>'7月'!AD25</f>
        <v>17.6</v>
      </c>
      <c r="I27" s="126">
        <f>'8月'!AD25</f>
        <v>21.7</v>
      </c>
      <c r="J27" s="126">
        <f>'9月'!AD25</f>
        <v>19.5</v>
      </c>
      <c r="K27" s="126">
        <f>'10月'!AD25</f>
        <v>10</v>
      </c>
      <c r="L27" s="126">
        <f>'11月'!AD25</f>
        <v>6.3</v>
      </c>
      <c r="M27" s="127">
        <f>'12月'!AD25</f>
        <v>8.6</v>
      </c>
      <c r="N27" s="106"/>
    </row>
    <row r="28" spans="1:14" ht="18" customHeight="1">
      <c r="A28" s="124">
        <v>24</v>
      </c>
      <c r="B28" s="125">
        <f>'1月'!AD26</f>
        <v>-2.4</v>
      </c>
      <c r="C28" s="126">
        <f>'2月'!AD26</f>
        <v>1.1</v>
      </c>
      <c r="D28" s="126">
        <f>'3月'!AD26</f>
        <v>1.9</v>
      </c>
      <c r="E28" s="126">
        <f>'4月'!AD26</f>
        <v>11.2</v>
      </c>
      <c r="F28" s="126">
        <f>'5月'!AD26</f>
        <v>16.6</v>
      </c>
      <c r="G28" s="126">
        <f>'6月'!AD26</f>
        <v>19.2</v>
      </c>
      <c r="H28" s="126">
        <f>'7月'!AD26</f>
        <v>19.4</v>
      </c>
      <c r="I28" s="126">
        <f>'8月'!AD26</f>
        <v>21.4</v>
      </c>
      <c r="J28" s="126">
        <f>'9月'!AD26</f>
        <v>20</v>
      </c>
      <c r="K28" s="126">
        <f>'10月'!AD26</f>
        <v>8.2</v>
      </c>
      <c r="L28" s="126">
        <f>'11月'!AD26</f>
        <v>1.4</v>
      </c>
      <c r="M28" s="127">
        <f>'12月'!AD26</f>
        <v>2.2</v>
      </c>
      <c r="N28" s="106"/>
    </row>
    <row r="29" spans="1:14" ht="18" customHeight="1">
      <c r="A29" s="124">
        <v>25</v>
      </c>
      <c r="B29" s="125">
        <f>'1月'!AD27</f>
        <v>-2.7</v>
      </c>
      <c r="C29" s="126">
        <f>'2月'!AD27</f>
        <v>0.2</v>
      </c>
      <c r="D29" s="126">
        <f>'3月'!AD27</f>
        <v>1.6</v>
      </c>
      <c r="E29" s="126">
        <f>'4月'!AD27</f>
        <v>10.4</v>
      </c>
      <c r="F29" s="126">
        <f>'5月'!AD27</f>
        <v>18.9</v>
      </c>
      <c r="G29" s="126">
        <f>'6月'!AD27</f>
        <v>20.9</v>
      </c>
      <c r="H29" s="126">
        <f>'7月'!AD27</f>
        <v>19.9</v>
      </c>
      <c r="I29" s="126">
        <f>'8月'!AD27</f>
        <v>23.7</v>
      </c>
      <c r="J29" s="126">
        <f>'9月'!AD27</f>
        <v>19</v>
      </c>
      <c r="K29" s="126">
        <f>'10月'!AD27</f>
        <v>8.9</v>
      </c>
      <c r="L29" s="126">
        <f>'11月'!AD27</f>
        <v>0.9</v>
      </c>
      <c r="M29" s="127">
        <f>'12月'!AD27</f>
        <v>0.9</v>
      </c>
      <c r="N29" s="106"/>
    </row>
    <row r="30" spans="1:14" ht="18" customHeight="1">
      <c r="A30" s="124">
        <v>26</v>
      </c>
      <c r="B30" s="125">
        <f>'1月'!AD28</f>
        <v>-0.8</v>
      </c>
      <c r="C30" s="126">
        <f>'2月'!AD28</f>
        <v>0.4</v>
      </c>
      <c r="D30" s="126">
        <f>'3月'!AD28</f>
        <v>0.4</v>
      </c>
      <c r="E30" s="126">
        <f>'4月'!AD28</f>
        <v>12.5</v>
      </c>
      <c r="F30" s="126">
        <f>'5月'!AD28</f>
        <v>19.3</v>
      </c>
      <c r="G30" s="126">
        <f>'6月'!AD28</f>
        <v>19.2</v>
      </c>
      <c r="H30" s="126">
        <f>'7月'!AD28</f>
        <v>21.1</v>
      </c>
      <c r="I30" s="126">
        <f>'8月'!AD28</f>
        <v>23</v>
      </c>
      <c r="J30" s="126">
        <f>'9月'!AD28</f>
        <v>22</v>
      </c>
      <c r="K30" s="126">
        <f>'10月'!AD28</f>
        <v>16.1</v>
      </c>
      <c r="L30" s="126">
        <f>'11月'!AD28</f>
        <v>3.2</v>
      </c>
      <c r="M30" s="127">
        <f>'12月'!AD28</f>
        <v>3.3</v>
      </c>
      <c r="N30" s="106"/>
    </row>
    <row r="31" spans="1:14" ht="18" customHeight="1">
      <c r="A31" s="124">
        <v>27</v>
      </c>
      <c r="B31" s="125">
        <f>'1月'!AD29</f>
        <v>1.3</v>
      </c>
      <c r="C31" s="126">
        <f>'2月'!AD29</f>
        <v>0.5</v>
      </c>
      <c r="D31" s="126">
        <f>'3月'!AD29</f>
        <v>2.9</v>
      </c>
      <c r="E31" s="126">
        <f>'4月'!AD29</f>
        <v>12.4</v>
      </c>
      <c r="F31" s="126">
        <f>'5月'!AD29</f>
        <v>14.3</v>
      </c>
      <c r="G31" s="126">
        <f>'6月'!AD29</f>
        <v>17.8</v>
      </c>
      <c r="H31" s="126">
        <f>'7月'!AD29</f>
        <v>22</v>
      </c>
      <c r="I31" s="126">
        <f>'8月'!AD29</f>
        <v>20.5</v>
      </c>
      <c r="J31" s="126">
        <f>'9月'!AD29</f>
        <v>21.9</v>
      </c>
      <c r="K31" s="126">
        <f>'10月'!AD29</f>
        <v>11.2</v>
      </c>
      <c r="L31" s="126">
        <f>'11月'!AD29</f>
        <v>9.4</v>
      </c>
      <c r="M31" s="127">
        <f>'12月'!AD29</f>
        <v>5.9</v>
      </c>
      <c r="N31" s="106"/>
    </row>
    <row r="32" spans="1:14" ht="18" customHeight="1">
      <c r="A32" s="124">
        <v>28</v>
      </c>
      <c r="B32" s="125">
        <f>'1月'!AD30</f>
        <v>2.5</v>
      </c>
      <c r="C32" s="126">
        <f>'2月'!AD30</f>
        <v>2.9</v>
      </c>
      <c r="D32" s="126">
        <f>'3月'!AD30</f>
        <v>7</v>
      </c>
      <c r="E32" s="126">
        <f>'4月'!AD30</f>
        <v>12.2</v>
      </c>
      <c r="F32" s="126">
        <f>'5月'!AD30</f>
        <v>14.4</v>
      </c>
      <c r="G32" s="126">
        <f>'6月'!AD30</f>
        <v>17.1</v>
      </c>
      <c r="H32" s="126">
        <f>'7月'!AD30</f>
        <v>23</v>
      </c>
      <c r="I32" s="126">
        <f>'8月'!AD30</f>
        <v>20.4</v>
      </c>
      <c r="J32" s="126">
        <f>'9月'!AD30</f>
        <v>22.4</v>
      </c>
      <c r="K32" s="126">
        <f>'10月'!AD30</f>
        <v>10.5</v>
      </c>
      <c r="L32" s="126">
        <f>'11月'!AD30</f>
        <v>4</v>
      </c>
      <c r="M32" s="127">
        <f>'12月'!AD30</f>
        <v>-0.3</v>
      </c>
      <c r="N32" s="106"/>
    </row>
    <row r="33" spans="1:14" ht="18" customHeight="1">
      <c r="A33" s="124">
        <v>29</v>
      </c>
      <c r="B33" s="125">
        <f>'1月'!AD31</f>
        <v>0.6</v>
      </c>
      <c r="C33" s="126">
        <f>'2月'!AD31</f>
        <v>2.6</v>
      </c>
      <c r="D33" s="126">
        <f>'3月'!AD31</f>
        <v>5.1</v>
      </c>
      <c r="E33" s="126">
        <f>'4月'!AD31</f>
        <v>7.1</v>
      </c>
      <c r="F33" s="126">
        <f>'5月'!AD31</f>
        <v>15.7</v>
      </c>
      <c r="G33" s="126">
        <f>'6月'!AD31</f>
        <v>18.1</v>
      </c>
      <c r="H33" s="126">
        <f>'7月'!AD31</f>
        <v>22.6</v>
      </c>
      <c r="I33" s="126">
        <f>'8月'!AD31</f>
        <v>22.3</v>
      </c>
      <c r="J33" s="126">
        <f>'9月'!AD31</f>
        <v>17</v>
      </c>
      <c r="K33" s="126">
        <f>'10月'!AD31</f>
        <v>10.3</v>
      </c>
      <c r="L33" s="126">
        <f>'11月'!AD31</f>
        <v>2.6</v>
      </c>
      <c r="M33" s="127">
        <f>'12月'!AD31</f>
        <v>-0.2</v>
      </c>
      <c r="N33" s="106"/>
    </row>
    <row r="34" spans="1:14" ht="18" customHeight="1">
      <c r="A34" s="124">
        <v>30</v>
      </c>
      <c r="B34" s="125">
        <f>'1月'!AD32</f>
        <v>0.5</v>
      </c>
      <c r="C34" s="126"/>
      <c r="D34" s="126">
        <f>'3月'!AD32</f>
        <v>7.5</v>
      </c>
      <c r="E34" s="126">
        <f>'4月'!AD32</f>
        <v>5.4</v>
      </c>
      <c r="F34" s="126">
        <f>'5月'!AD32</f>
        <v>15.7</v>
      </c>
      <c r="G34" s="126">
        <f>'6月'!AD32</f>
        <v>20.2</v>
      </c>
      <c r="H34" s="126">
        <f>'7月'!AD32</f>
        <v>22</v>
      </c>
      <c r="I34" s="126">
        <f>'8月'!AD32</f>
        <v>21.6</v>
      </c>
      <c r="J34" s="126">
        <f>'9月'!AD32</f>
        <v>13.6</v>
      </c>
      <c r="K34" s="126">
        <f>'10月'!AD32</f>
        <v>9.1</v>
      </c>
      <c r="L34" s="126">
        <f>'11月'!AD32</f>
        <v>2</v>
      </c>
      <c r="M34" s="127">
        <f>'12月'!AD32</f>
        <v>0.7</v>
      </c>
      <c r="N34" s="106"/>
    </row>
    <row r="35" spans="1:14" ht="18" customHeight="1">
      <c r="A35" s="132">
        <v>31</v>
      </c>
      <c r="B35" s="129">
        <f>'1月'!AD33</f>
        <v>0.7</v>
      </c>
      <c r="C35" s="130"/>
      <c r="D35" s="130">
        <f>'3月'!AD33</f>
        <v>9.5</v>
      </c>
      <c r="E35" s="245"/>
      <c r="F35" s="130">
        <f>'5月'!AD33</f>
        <v>15.5</v>
      </c>
      <c r="G35" s="245"/>
      <c r="H35" s="130">
        <f>'7月'!AD33</f>
        <v>22.8</v>
      </c>
      <c r="I35" s="130">
        <f>'8月'!AD33</f>
        <v>20</v>
      </c>
      <c r="J35" s="245"/>
      <c r="K35" s="130">
        <f>'10月'!AD33</f>
        <v>8.7</v>
      </c>
      <c r="L35" s="130"/>
      <c r="M35" s="131">
        <f>'12月'!AD33</f>
        <v>0.4</v>
      </c>
      <c r="N35" s="106"/>
    </row>
    <row r="36" spans="1:14" ht="18" customHeight="1">
      <c r="A36" s="238" t="s">
        <v>9</v>
      </c>
      <c r="B36" s="185">
        <f>AVERAGE(B5:B35)</f>
        <v>1.3774193548387095</v>
      </c>
      <c r="C36" s="186">
        <f aca="true" t="shared" si="0" ref="C36:M36">AVERAGE(C5:C35)</f>
        <v>1.4758620689655173</v>
      </c>
      <c r="D36" s="186">
        <f t="shared" si="0"/>
        <v>4.267741935483872</v>
      </c>
      <c r="E36" s="186">
        <f t="shared" si="0"/>
        <v>9.026666666666667</v>
      </c>
      <c r="F36" s="186">
        <f t="shared" si="0"/>
        <v>13.761290322580644</v>
      </c>
      <c r="G36" s="186">
        <f t="shared" si="0"/>
        <v>17.89666666666667</v>
      </c>
      <c r="H36" s="186">
        <f t="shared" si="0"/>
        <v>20.967741935483872</v>
      </c>
      <c r="I36" s="186">
        <f t="shared" si="0"/>
        <v>22.858064516129033</v>
      </c>
      <c r="J36" s="186">
        <f t="shared" si="0"/>
        <v>20.75</v>
      </c>
      <c r="K36" s="186">
        <f t="shared" si="0"/>
        <v>13.880645161290321</v>
      </c>
      <c r="L36" s="186">
        <f t="shared" si="0"/>
        <v>7.123333333333333</v>
      </c>
      <c r="M36" s="187">
        <f t="shared" si="0"/>
        <v>3.983870967741936</v>
      </c>
      <c r="N36" s="106"/>
    </row>
    <row r="37" spans="1:14" ht="18" customHeight="1">
      <c r="A37" s="239" t="s">
        <v>49</v>
      </c>
      <c r="B37" s="235">
        <f>MIN(B5:B35)</f>
        <v>-2.7</v>
      </c>
      <c r="C37" s="236">
        <f aca="true" t="shared" si="1" ref="C37:M37">MIN(C5:C35)</f>
        <v>-2.1</v>
      </c>
      <c r="D37" s="236">
        <f t="shared" si="1"/>
        <v>-1.4</v>
      </c>
      <c r="E37" s="236">
        <f t="shared" si="1"/>
        <v>3</v>
      </c>
      <c r="F37" s="236">
        <f t="shared" si="1"/>
        <v>9.6</v>
      </c>
      <c r="G37" s="236">
        <f t="shared" si="1"/>
        <v>10.4</v>
      </c>
      <c r="H37" s="236">
        <f t="shared" si="1"/>
        <v>17.6</v>
      </c>
      <c r="I37" s="236">
        <f t="shared" si="1"/>
        <v>19.9</v>
      </c>
      <c r="J37" s="236">
        <f t="shared" si="1"/>
        <v>13.6</v>
      </c>
      <c r="K37" s="236">
        <f t="shared" si="1"/>
        <v>8.2</v>
      </c>
      <c r="L37" s="236">
        <f t="shared" si="1"/>
        <v>0.9</v>
      </c>
      <c r="M37" s="237">
        <f t="shared" si="1"/>
        <v>-1.4</v>
      </c>
      <c r="N37" s="106"/>
    </row>
    <row r="38" spans="1:14" ht="18" customHeight="1">
      <c r="A38" s="240" t="s">
        <v>35</v>
      </c>
      <c r="B38" s="133">
        <f>AVERAGE(B5:B14)</f>
        <v>3.8200000000000003</v>
      </c>
      <c r="C38" s="134">
        <f aca="true" t="shared" si="2" ref="C38:M38">AVERAGE(C5:C14)</f>
        <v>-0.009999999999999976</v>
      </c>
      <c r="D38" s="134">
        <f t="shared" si="2"/>
        <v>4.290000000000001</v>
      </c>
      <c r="E38" s="134">
        <f t="shared" si="2"/>
        <v>8.31</v>
      </c>
      <c r="F38" s="134">
        <f t="shared" si="2"/>
        <v>13.55</v>
      </c>
      <c r="G38" s="134">
        <f t="shared" si="2"/>
        <v>16.35</v>
      </c>
      <c r="H38" s="134">
        <f t="shared" si="2"/>
        <v>20.119999999999997</v>
      </c>
      <c r="I38" s="134">
        <f t="shared" si="2"/>
        <v>24.23</v>
      </c>
      <c r="J38" s="134">
        <f t="shared" si="2"/>
        <v>22.380000000000003</v>
      </c>
      <c r="K38" s="134">
        <f t="shared" si="2"/>
        <v>17.369999999999997</v>
      </c>
      <c r="L38" s="134">
        <f t="shared" si="2"/>
        <v>7.109999999999999</v>
      </c>
      <c r="M38" s="135">
        <f t="shared" si="2"/>
        <v>5.93</v>
      </c>
      <c r="N38" s="106"/>
    </row>
    <row r="39" spans="1:14" ht="18" customHeight="1">
      <c r="A39" s="241" t="s">
        <v>36</v>
      </c>
      <c r="B39" s="191">
        <f>AVERAGE(B15:B24)</f>
        <v>0.62</v>
      </c>
      <c r="C39" s="136">
        <f aca="true" t="shared" si="3" ref="C39:M39">AVERAGE(C15:C24)</f>
        <v>2.6000000000000005</v>
      </c>
      <c r="D39" s="136">
        <f t="shared" si="3"/>
        <v>4.6</v>
      </c>
      <c r="E39" s="136">
        <f t="shared" si="3"/>
        <v>7.989999999999999</v>
      </c>
      <c r="F39" s="136">
        <f t="shared" si="3"/>
        <v>12.12</v>
      </c>
      <c r="G39" s="136">
        <f t="shared" si="3"/>
        <v>18.050000000000004</v>
      </c>
      <c r="H39" s="136">
        <f t="shared" si="3"/>
        <v>21.81</v>
      </c>
      <c r="I39" s="136">
        <f t="shared" si="3"/>
        <v>22.409999999999997</v>
      </c>
      <c r="J39" s="136">
        <f t="shared" si="3"/>
        <v>20.76</v>
      </c>
      <c r="K39" s="136">
        <f t="shared" si="3"/>
        <v>14.040000000000001</v>
      </c>
      <c r="L39" s="136">
        <f t="shared" si="3"/>
        <v>9.02</v>
      </c>
      <c r="M39" s="137">
        <f t="shared" si="3"/>
        <v>2.3300000000000005</v>
      </c>
      <c r="N39" s="106"/>
    </row>
    <row r="40" spans="1:14" ht="18" customHeight="1">
      <c r="A40" s="242" t="s">
        <v>37</v>
      </c>
      <c r="B40" s="138">
        <f>AVERAGE(B25:B35)</f>
        <v>-0.15454545454545454</v>
      </c>
      <c r="C40" s="139">
        <f aca="true" t="shared" si="4" ref="C40:M40">AVERAGE(C25:C35)</f>
        <v>1.8777777777777775</v>
      </c>
      <c r="D40" s="139">
        <f t="shared" si="4"/>
        <v>3.9454545454545453</v>
      </c>
      <c r="E40" s="139">
        <f t="shared" si="4"/>
        <v>10.78</v>
      </c>
      <c r="F40" s="139">
        <f t="shared" si="4"/>
        <v>15.445454545454544</v>
      </c>
      <c r="G40" s="139">
        <f t="shared" si="4"/>
        <v>19.29</v>
      </c>
      <c r="H40" s="139">
        <f t="shared" si="4"/>
        <v>20.972727272727273</v>
      </c>
      <c r="I40" s="139">
        <f t="shared" si="4"/>
        <v>22.018181818181816</v>
      </c>
      <c r="J40" s="139">
        <f t="shared" si="4"/>
        <v>19.11</v>
      </c>
      <c r="K40" s="139">
        <f t="shared" si="4"/>
        <v>10.563636363636364</v>
      </c>
      <c r="L40" s="139">
        <f t="shared" si="4"/>
        <v>5.24</v>
      </c>
      <c r="M40" s="140">
        <f t="shared" si="4"/>
        <v>3.7181818181818183</v>
      </c>
      <c r="N40" s="106"/>
    </row>
    <row r="41" spans="1:14" ht="18" customHeight="1">
      <c r="A41" s="243" t="s">
        <v>40</v>
      </c>
      <c r="B41" s="141">
        <f>DCOUNTA($A3:$M35,2,B44:B45)</f>
        <v>10</v>
      </c>
      <c r="C41" s="142">
        <f>DCOUNTA($A3:$M35,3,C44:C45)</f>
        <v>9</v>
      </c>
      <c r="D41" s="142">
        <f>DCOUNTA($A3:$M35,4,D44:D45)</f>
        <v>1</v>
      </c>
      <c r="E41" s="142">
        <f>DCOUNTA($A3:$M35,5,E44:E45)</f>
        <v>0</v>
      </c>
      <c r="F41" s="142">
        <f>DCOUNTA($A3:$M35,6,F44:F45)</f>
        <v>0</v>
      </c>
      <c r="G41" s="142">
        <f>DCOUNTA($A3:$M35,7,G44:G45)</f>
        <v>0</v>
      </c>
      <c r="H41" s="142">
        <f>DCOUNTA($A3:$M35,8,H44:H45)</f>
        <v>0</v>
      </c>
      <c r="I41" s="142">
        <f>DCOUNTA($A3:$M35,9,I44:I45)</f>
        <v>0</v>
      </c>
      <c r="J41" s="142">
        <f>DCOUNTA($A3:$M35,10,J44:J45)</f>
        <v>0</v>
      </c>
      <c r="K41" s="142">
        <f>DCOUNTA($A3:$M35,11,K44:K45)</f>
        <v>0</v>
      </c>
      <c r="L41" s="142">
        <f>DCOUNTA($A3:$M35,12,L44:L45)</f>
        <v>0</v>
      </c>
      <c r="M41" s="143">
        <f>DCOUNTA($A3:$M35,13,M44:M45)</f>
        <v>5</v>
      </c>
      <c r="N41" s="106"/>
    </row>
    <row r="42" spans="1:14" ht="18" customHeight="1">
      <c r="A42" s="242" t="s">
        <v>41</v>
      </c>
      <c r="B42" s="144">
        <f>DCOUNTA($A3:$M35,2,B47:B48)</f>
        <v>0</v>
      </c>
      <c r="C42" s="145">
        <f>DCOUNTA($A3:$M35,3,C47:C48)</f>
        <v>0</v>
      </c>
      <c r="D42" s="145">
        <f>DCOUNTA($A3:$M35,4,D47:D48)</f>
        <v>0</v>
      </c>
      <c r="E42" s="145">
        <f>DCOUNTA($A3:$M35,5,E47:E48)</f>
        <v>0</v>
      </c>
      <c r="F42" s="145">
        <f>DCOUNTA($A3:$M35,6,F47:F48)</f>
        <v>0</v>
      </c>
      <c r="G42" s="145">
        <f>DCOUNTA($A3:$M35,7,G47:G48)</f>
        <v>0</v>
      </c>
      <c r="H42" s="145">
        <f>DCOUNTA($A3:$M35,8,H47:H48)</f>
        <v>0</v>
      </c>
      <c r="I42" s="145">
        <f>DCOUNTA($A3:$M35,9,I47:I48)</f>
        <v>2</v>
      </c>
      <c r="J42" s="145">
        <f>DCOUNTA($A3:$M35,10,J47:J48)</f>
        <v>1</v>
      </c>
      <c r="K42" s="145">
        <f>DCOUNTA($A3:$M35,11,K47:K48)</f>
        <v>0</v>
      </c>
      <c r="L42" s="145">
        <f>DCOUNTA($A3:$M35,12,L47:L48)</f>
        <v>0</v>
      </c>
      <c r="M42" s="146">
        <f>DCOUNTA($A3:$M35,13,M47:M48)</f>
        <v>0</v>
      </c>
      <c r="N42" s="106"/>
    </row>
    <row r="43" spans="1:14" ht="18" customHeight="1">
      <c r="A43" s="244" t="s">
        <v>38</v>
      </c>
      <c r="B43" s="188">
        <v>0.16870967741935486</v>
      </c>
      <c r="C43" s="189">
        <v>0.24068185550082108</v>
      </c>
      <c r="D43" s="189">
        <v>2.8029032258064515</v>
      </c>
      <c r="E43" s="189">
        <v>7.694666666666669</v>
      </c>
      <c r="F43" s="189">
        <v>12.23741935483871</v>
      </c>
      <c r="G43" s="189">
        <v>16.169444444444444</v>
      </c>
      <c r="H43" s="189">
        <v>20.156451612903222</v>
      </c>
      <c r="I43" s="189">
        <v>22.11247311827957</v>
      </c>
      <c r="J43" s="189">
        <v>18.896555555555558</v>
      </c>
      <c r="K43" s="189">
        <v>13.201397849462369</v>
      </c>
      <c r="L43" s="189">
        <v>7.6561111111111115</v>
      </c>
      <c r="M43" s="190">
        <v>2.843548387096774</v>
      </c>
      <c r="N43" s="106"/>
    </row>
    <row r="44" spans="1:13" ht="12">
      <c r="A44" s="147" t="s">
        <v>43</v>
      </c>
      <c r="B44" s="148" t="s">
        <v>22</v>
      </c>
      <c r="C44" s="148" t="s">
        <v>23</v>
      </c>
      <c r="D44" s="148" t="s">
        <v>24</v>
      </c>
      <c r="E44" s="148" t="s">
        <v>25</v>
      </c>
      <c r="F44" s="148" t="s">
        <v>26</v>
      </c>
      <c r="G44" s="148" t="s">
        <v>27</v>
      </c>
      <c r="H44" s="148" t="s">
        <v>28</v>
      </c>
      <c r="I44" s="148" t="s">
        <v>29</v>
      </c>
      <c r="J44" s="148" t="s">
        <v>30</v>
      </c>
      <c r="K44" s="148" t="s">
        <v>31</v>
      </c>
      <c r="L44" s="148" t="s">
        <v>32</v>
      </c>
      <c r="M44" s="148" t="s">
        <v>33</v>
      </c>
    </row>
    <row r="45" spans="2:13" ht="12">
      <c r="B45" s="247" t="s">
        <v>51</v>
      </c>
      <c r="C45" s="149" t="s">
        <v>50</v>
      </c>
      <c r="D45" s="149" t="s">
        <v>50</v>
      </c>
      <c r="E45" s="149" t="s">
        <v>50</v>
      </c>
      <c r="F45" s="149" t="s">
        <v>50</v>
      </c>
      <c r="G45" s="149" t="s">
        <v>50</v>
      </c>
      <c r="H45" s="149" t="s">
        <v>50</v>
      </c>
      <c r="I45" s="149" t="s">
        <v>50</v>
      </c>
      <c r="J45" s="149" t="s">
        <v>50</v>
      </c>
      <c r="K45" s="149" t="s">
        <v>50</v>
      </c>
      <c r="L45" s="149" t="s">
        <v>50</v>
      </c>
      <c r="M45" s="149" t="s">
        <v>50</v>
      </c>
    </row>
    <row r="47" spans="1:13" ht="12">
      <c r="A47" s="147" t="s">
        <v>44</v>
      </c>
      <c r="B47" s="148" t="s">
        <v>22</v>
      </c>
      <c r="C47" s="148" t="s">
        <v>23</v>
      </c>
      <c r="D47" s="148" t="s">
        <v>24</v>
      </c>
      <c r="E47" s="148" t="s">
        <v>25</v>
      </c>
      <c r="F47" s="148" t="s">
        <v>26</v>
      </c>
      <c r="G47" s="148" t="s">
        <v>27</v>
      </c>
      <c r="H47" s="148" t="s">
        <v>28</v>
      </c>
      <c r="I47" s="148" t="s">
        <v>29</v>
      </c>
      <c r="J47" s="148" t="s">
        <v>30</v>
      </c>
      <c r="K47" s="148" t="s">
        <v>31</v>
      </c>
      <c r="L47" s="148" t="s">
        <v>32</v>
      </c>
      <c r="M47" s="148" t="s">
        <v>33</v>
      </c>
    </row>
    <row r="48" spans="2:13" ht="12">
      <c r="B48" s="247" t="s">
        <v>53</v>
      </c>
      <c r="C48" s="149" t="s">
        <v>52</v>
      </c>
      <c r="D48" s="149" t="s">
        <v>52</v>
      </c>
      <c r="E48" s="149" t="s">
        <v>52</v>
      </c>
      <c r="F48" s="149" t="s">
        <v>52</v>
      </c>
      <c r="G48" s="149" t="s">
        <v>52</v>
      </c>
      <c r="H48" s="149" t="s">
        <v>52</v>
      </c>
      <c r="I48" s="149" t="s">
        <v>52</v>
      </c>
      <c r="J48" s="149" t="s">
        <v>52</v>
      </c>
      <c r="K48" s="149" t="s">
        <v>52</v>
      </c>
      <c r="L48" s="149" t="s">
        <v>52</v>
      </c>
      <c r="M48" s="149" t="s">
        <v>52</v>
      </c>
    </row>
    <row r="58" ht="12">
      <c r="A58" s="147" t="s">
        <v>46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2016</v>
      </c>
      <c r="AA1" s="1" t="s">
        <v>1</v>
      </c>
      <c r="AB1" s="221">
        <v>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4.7</v>
      </c>
      <c r="C3" s="263">
        <v>4.3</v>
      </c>
      <c r="D3" s="263">
        <v>3.7</v>
      </c>
      <c r="E3" s="263">
        <v>3</v>
      </c>
      <c r="F3" s="263">
        <v>2.7</v>
      </c>
      <c r="G3" s="263">
        <v>2.7</v>
      </c>
      <c r="H3" s="263">
        <v>2.6</v>
      </c>
      <c r="I3" s="263">
        <v>2.9</v>
      </c>
      <c r="J3" s="263">
        <v>3.6</v>
      </c>
      <c r="K3" s="263">
        <v>4.6</v>
      </c>
      <c r="L3" s="263">
        <v>5.1</v>
      </c>
      <c r="M3" s="263">
        <v>5.4</v>
      </c>
      <c r="N3" s="263">
        <v>5.5</v>
      </c>
      <c r="O3" s="263">
        <v>6.3</v>
      </c>
      <c r="P3" s="263">
        <v>6.1</v>
      </c>
      <c r="Q3" s="263">
        <v>5.5</v>
      </c>
      <c r="R3" s="263">
        <v>5.2</v>
      </c>
      <c r="S3" s="263">
        <v>4.7</v>
      </c>
      <c r="T3" s="263">
        <v>4.2</v>
      </c>
      <c r="U3" s="263">
        <v>4.1</v>
      </c>
      <c r="V3" s="263">
        <v>3.7</v>
      </c>
      <c r="W3" s="263">
        <v>3.6</v>
      </c>
      <c r="X3" s="263">
        <v>3.5</v>
      </c>
      <c r="Y3" s="263">
        <v>3.1</v>
      </c>
      <c r="Z3" s="209">
        <f aca="true" t="shared" si="0" ref="Z3:Z31">AVERAGE(B3:Y3)</f>
        <v>4.199999999999999</v>
      </c>
      <c r="AA3" s="267">
        <v>6.4</v>
      </c>
      <c r="AB3" s="268" t="s">
        <v>120</v>
      </c>
      <c r="AC3" s="2">
        <v>1</v>
      </c>
      <c r="AD3" s="267">
        <v>2.6</v>
      </c>
      <c r="AE3" s="270" t="s">
        <v>143</v>
      </c>
      <c r="AF3" s="1"/>
    </row>
    <row r="4" spans="1:32" ht="11.25" customHeight="1">
      <c r="A4" s="210">
        <v>2</v>
      </c>
      <c r="B4" s="263">
        <v>2.5</v>
      </c>
      <c r="C4" s="263">
        <v>1.9</v>
      </c>
      <c r="D4" s="263">
        <v>1.8</v>
      </c>
      <c r="E4" s="263">
        <v>1.5</v>
      </c>
      <c r="F4" s="263">
        <v>1</v>
      </c>
      <c r="G4" s="263">
        <v>0.2</v>
      </c>
      <c r="H4" s="263">
        <v>-1</v>
      </c>
      <c r="I4" s="263">
        <v>2</v>
      </c>
      <c r="J4" s="263">
        <v>3.4</v>
      </c>
      <c r="K4" s="263">
        <v>4.6</v>
      </c>
      <c r="L4" s="263">
        <v>5</v>
      </c>
      <c r="M4" s="263">
        <v>5.9</v>
      </c>
      <c r="N4" s="263">
        <v>5.9</v>
      </c>
      <c r="O4" s="263">
        <v>7.1</v>
      </c>
      <c r="P4" s="263">
        <v>6.5</v>
      </c>
      <c r="Q4" s="263">
        <v>6</v>
      </c>
      <c r="R4" s="263">
        <v>5.4</v>
      </c>
      <c r="S4" s="264">
        <v>3</v>
      </c>
      <c r="T4" s="263">
        <v>1.9</v>
      </c>
      <c r="U4" s="263">
        <v>3.1</v>
      </c>
      <c r="V4" s="263">
        <v>2.6</v>
      </c>
      <c r="W4" s="263">
        <v>0.5</v>
      </c>
      <c r="X4" s="263">
        <v>0</v>
      </c>
      <c r="Y4" s="263">
        <v>2.1</v>
      </c>
      <c r="Z4" s="209">
        <f t="shared" si="0"/>
        <v>3.037499999999999</v>
      </c>
      <c r="AA4" s="267">
        <v>7.5</v>
      </c>
      <c r="AB4" s="268" t="s">
        <v>121</v>
      </c>
      <c r="AC4" s="2">
        <v>2</v>
      </c>
      <c r="AD4" s="267">
        <v>-1.2</v>
      </c>
      <c r="AE4" s="270" t="s">
        <v>144</v>
      </c>
      <c r="AF4" s="1"/>
    </row>
    <row r="5" spans="1:32" ht="11.25" customHeight="1">
      <c r="A5" s="210">
        <v>3</v>
      </c>
      <c r="B5" s="263">
        <v>2.6</v>
      </c>
      <c r="C5" s="263">
        <v>1.2</v>
      </c>
      <c r="D5" s="263">
        <v>-0.2</v>
      </c>
      <c r="E5" s="263">
        <v>-0.2</v>
      </c>
      <c r="F5" s="263">
        <v>0.4</v>
      </c>
      <c r="G5" s="263">
        <v>-1.3</v>
      </c>
      <c r="H5" s="263">
        <v>-1.1</v>
      </c>
      <c r="I5" s="263">
        <v>2.8</v>
      </c>
      <c r="J5" s="263">
        <v>3.7</v>
      </c>
      <c r="K5" s="263">
        <v>4.8</v>
      </c>
      <c r="L5" s="263">
        <v>5</v>
      </c>
      <c r="M5" s="263">
        <v>5.8</v>
      </c>
      <c r="N5" s="263">
        <v>5.7</v>
      </c>
      <c r="O5" s="263">
        <v>5.5</v>
      </c>
      <c r="P5" s="263">
        <v>5.5</v>
      </c>
      <c r="Q5" s="263">
        <v>4.7</v>
      </c>
      <c r="R5" s="263">
        <v>4.3</v>
      </c>
      <c r="S5" s="263">
        <v>4</v>
      </c>
      <c r="T5" s="263">
        <v>3.2</v>
      </c>
      <c r="U5" s="263">
        <v>2.3</v>
      </c>
      <c r="V5" s="263">
        <v>1.9</v>
      </c>
      <c r="W5" s="263">
        <v>0.6</v>
      </c>
      <c r="X5" s="263">
        <v>0.7</v>
      </c>
      <c r="Y5" s="263">
        <v>0.5</v>
      </c>
      <c r="Z5" s="209">
        <f t="shared" si="0"/>
        <v>2.6</v>
      </c>
      <c r="AA5" s="267">
        <v>6</v>
      </c>
      <c r="AB5" s="268" t="s">
        <v>122</v>
      </c>
      <c r="AC5" s="2">
        <v>3</v>
      </c>
      <c r="AD5" s="267">
        <v>-1.6</v>
      </c>
      <c r="AE5" s="270" t="s">
        <v>145</v>
      </c>
      <c r="AF5" s="1"/>
    </row>
    <row r="6" spans="1:32" ht="11.25" customHeight="1">
      <c r="A6" s="210">
        <v>4</v>
      </c>
      <c r="B6" s="263">
        <v>-0.6</v>
      </c>
      <c r="C6" s="263">
        <v>-1</v>
      </c>
      <c r="D6" s="263">
        <v>-0.3</v>
      </c>
      <c r="E6" s="263">
        <v>-0.2</v>
      </c>
      <c r="F6" s="263">
        <v>-0.2</v>
      </c>
      <c r="G6" s="263">
        <v>-0.7</v>
      </c>
      <c r="H6" s="263">
        <v>-1.1</v>
      </c>
      <c r="I6" s="263">
        <v>2.2</v>
      </c>
      <c r="J6" s="263">
        <v>5.1</v>
      </c>
      <c r="K6" s="263">
        <v>6</v>
      </c>
      <c r="L6" s="263">
        <v>6.5</v>
      </c>
      <c r="M6" s="263">
        <v>7</v>
      </c>
      <c r="N6" s="263">
        <v>6.8</v>
      </c>
      <c r="O6" s="263">
        <v>7.4</v>
      </c>
      <c r="P6" s="263">
        <v>7.6</v>
      </c>
      <c r="Q6" s="263">
        <v>6.9</v>
      </c>
      <c r="R6" s="263">
        <v>6.5</v>
      </c>
      <c r="S6" s="263">
        <v>4.4</v>
      </c>
      <c r="T6" s="263">
        <v>4.6</v>
      </c>
      <c r="U6" s="263">
        <v>4</v>
      </c>
      <c r="V6" s="263">
        <v>4.7</v>
      </c>
      <c r="W6" s="263">
        <v>5</v>
      </c>
      <c r="X6" s="263">
        <v>5.6</v>
      </c>
      <c r="Y6" s="263">
        <v>5.7</v>
      </c>
      <c r="Z6" s="209">
        <f t="shared" si="0"/>
        <v>3.829166666666666</v>
      </c>
      <c r="AA6" s="267">
        <v>7.9</v>
      </c>
      <c r="AB6" s="268" t="s">
        <v>123</v>
      </c>
      <c r="AC6" s="2">
        <v>4</v>
      </c>
      <c r="AD6" s="267">
        <v>-1.4</v>
      </c>
      <c r="AE6" s="270" t="s">
        <v>146</v>
      </c>
      <c r="AF6" s="1"/>
    </row>
    <row r="7" spans="1:32" ht="11.25" customHeight="1">
      <c r="A7" s="210">
        <v>5</v>
      </c>
      <c r="B7" s="263">
        <v>6.2</v>
      </c>
      <c r="C7" s="263">
        <v>5.6</v>
      </c>
      <c r="D7" s="263">
        <v>4.8</v>
      </c>
      <c r="E7" s="263">
        <v>4.1</v>
      </c>
      <c r="F7" s="263">
        <v>2.8</v>
      </c>
      <c r="G7" s="263">
        <v>1.5</v>
      </c>
      <c r="H7" s="263">
        <v>1.9</v>
      </c>
      <c r="I7" s="263">
        <v>5</v>
      </c>
      <c r="J7" s="263">
        <v>8</v>
      </c>
      <c r="K7" s="263">
        <v>8.6</v>
      </c>
      <c r="L7" s="263">
        <v>8.8</v>
      </c>
      <c r="M7" s="263">
        <v>9.5</v>
      </c>
      <c r="N7" s="263">
        <v>9.3</v>
      </c>
      <c r="O7" s="263">
        <v>9.1</v>
      </c>
      <c r="P7" s="263">
        <v>9.3</v>
      </c>
      <c r="Q7" s="263">
        <v>8.4</v>
      </c>
      <c r="R7" s="263">
        <v>7.3</v>
      </c>
      <c r="S7" s="263">
        <v>7.1</v>
      </c>
      <c r="T7" s="263">
        <v>6.9</v>
      </c>
      <c r="U7" s="263">
        <v>5.9</v>
      </c>
      <c r="V7" s="263">
        <v>5.1</v>
      </c>
      <c r="W7" s="263">
        <v>4.4</v>
      </c>
      <c r="X7" s="263">
        <v>4</v>
      </c>
      <c r="Y7" s="263">
        <v>3.8</v>
      </c>
      <c r="Z7" s="209">
        <f t="shared" si="0"/>
        <v>6.141666666666667</v>
      </c>
      <c r="AA7" s="267">
        <v>9.8</v>
      </c>
      <c r="AB7" s="268" t="s">
        <v>124</v>
      </c>
      <c r="AC7" s="2">
        <v>5</v>
      </c>
      <c r="AD7" s="267">
        <v>1.3</v>
      </c>
      <c r="AE7" s="270" t="s">
        <v>106</v>
      </c>
      <c r="AF7" s="1"/>
    </row>
    <row r="8" spans="1:32" ht="11.25" customHeight="1">
      <c r="A8" s="210">
        <v>6</v>
      </c>
      <c r="B8" s="263">
        <v>3.6</v>
      </c>
      <c r="C8" s="263">
        <v>4.4</v>
      </c>
      <c r="D8" s="263">
        <v>5.2</v>
      </c>
      <c r="E8" s="263">
        <v>5.4</v>
      </c>
      <c r="F8" s="263">
        <v>5.1</v>
      </c>
      <c r="G8" s="263">
        <v>4.9</v>
      </c>
      <c r="H8" s="263">
        <v>4.6</v>
      </c>
      <c r="I8" s="263">
        <v>4.5</v>
      </c>
      <c r="J8" s="263">
        <v>4.6</v>
      </c>
      <c r="K8" s="263">
        <v>4.2</v>
      </c>
      <c r="L8" s="263">
        <v>4.5</v>
      </c>
      <c r="M8" s="263">
        <v>5.3</v>
      </c>
      <c r="N8" s="263">
        <v>5.9</v>
      </c>
      <c r="O8" s="263">
        <v>5.5</v>
      </c>
      <c r="P8" s="263">
        <v>5.2</v>
      </c>
      <c r="Q8" s="263">
        <v>5.2</v>
      </c>
      <c r="R8" s="263">
        <v>4.8</v>
      </c>
      <c r="S8" s="263">
        <v>3.9</v>
      </c>
      <c r="T8" s="263">
        <v>3.3</v>
      </c>
      <c r="U8" s="263">
        <v>2.9</v>
      </c>
      <c r="V8" s="263">
        <v>2.8</v>
      </c>
      <c r="W8" s="263">
        <v>3</v>
      </c>
      <c r="X8" s="263">
        <v>2.5</v>
      </c>
      <c r="Y8" s="263">
        <v>2.2</v>
      </c>
      <c r="Z8" s="209">
        <f t="shared" si="0"/>
        <v>4.312500000000001</v>
      </c>
      <c r="AA8" s="267">
        <v>6.1</v>
      </c>
      <c r="AB8" s="268" t="s">
        <v>125</v>
      </c>
      <c r="AC8" s="2">
        <v>6</v>
      </c>
      <c r="AD8" s="267">
        <v>2.1</v>
      </c>
      <c r="AE8" s="270" t="s">
        <v>147</v>
      </c>
      <c r="AF8" s="1"/>
    </row>
    <row r="9" spans="1:32" ht="11.25" customHeight="1">
      <c r="A9" s="210">
        <v>7</v>
      </c>
      <c r="B9" s="263">
        <v>2.2</v>
      </c>
      <c r="C9" s="263">
        <v>2</v>
      </c>
      <c r="D9" s="263">
        <v>1.6</v>
      </c>
      <c r="E9" s="263">
        <v>1.2</v>
      </c>
      <c r="F9" s="263">
        <v>0.9</v>
      </c>
      <c r="G9" s="263">
        <v>0.8</v>
      </c>
      <c r="H9" s="263">
        <v>1</v>
      </c>
      <c r="I9" s="263">
        <v>1.5</v>
      </c>
      <c r="J9" s="263">
        <v>3.1</v>
      </c>
      <c r="K9" s="263">
        <v>4</v>
      </c>
      <c r="L9" s="263">
        <v>4.4</v>
      </c>
      <c r="M9" s="263">
        <v>5.4</v>
      </c>
      <c r="N9" s="263">
        <v>6.3</v>
      </c>
      <c r="O9" s="263">
        <v>5.7</v>
      </c>
      <c r="P9" s="263">
        <v>5.8</v>
      </c>
      <c r="Q9" s="263">
        <v>5.6</v>
      </c>
      <c r="R9" s="263">
        <v>5.3</v>
      </c>
      <c r="S9" s="263">
        <v>3.6</v>
      </c>
      <c r="T9" s="263">
        <v>2.4</v>
      </c>
      <c r="U9" s="263">
        <v>1.8</v>
      </c>
      <c r="V9" s="263">
        <v>1.6</v>
      </c>
      <c r="W9" s="263">
        <v>0</v>
      </c>
      <c r="X9" s="263">
        <v>-0.1</v>
      </c>
      <c r="Y9" s="263">
        <v>-0.5</v>
      </c>
      <c r="Z9" s="209">
        <f t="shared" si="0"/>
        <v>2.733333333333333</v>
      </c>
      <c r="AA9" s="267">
        <v>6.4</v>
      </c>
      <c r="AB9" s="268" t="s">
        <v>100</v>
      </c>
      <c r="AC9" s="2">
        <v>7</v>
      </c>
      <c r="AD9" s="267">
        <v>-0.5</v>
      </c>
      <c r="AE9" s="270" t="s">
        <v>66</v>
      </c>
      <c r="AF9" s="1"/>
    </row>
    <row r="10" spans="1:32" ht="11.25" customHeight="1">
      <c r="A10" s="210">
        <v>8</v>
      </c>
      <c r="B10" s="263">
        <v>-0.5</v>
      </c>
      <c r="C10" s="263">
        <v>-0.7</v>
      </c>
      <c r="D10" s="263">
        <v>-1.2</v>
      </c>
      <c r="E10" s="263">
        <v>-1.6</v>
      </c>
      <c r="F10" s="263">
        <v>-1.6</v>
      </c>
      <c r="G10" s="263">
        <v>-1</v>
      </c>
      <c r="H10" s="263">
        <v>-0.7</v>
      </c>
      <c r="I10" s="263">
        <v>1</v>
      </c>
      <c r="J10" s="263">
        <v>2.9</v>
      </c>
      <c r="K10" s="263">
        <v>3.8</v>
      </c>
      <c r="L10" s="263">
        <v>4.8</v>
      </c>
      <c r="M10" s="263">
        <v>4.5</v>
      </c>
      <c r="N10" s="263">
        <v>4.2</v>
      </c>
      <c r="O10" s="263">
        <v>4.8</v>
      </c>
      <c r="P10" s="263">
        <v>4.9</v>
      </c>
      <c r="Q10" s="263">
        <v>4.4</v>
      </c>
      <c r="R10" s="263">
        <v>4.1</v>
      </c>
      <c r="S10" s="263">
        <v>3.1</v>
      </c>
      <c r="T10" s="263">
        <v>2.7</v>
      </c>
      <c r="U10" s="263">
        <v>2.4</v>
      </c>
      <c r="V10" s="263">
        <v>2.2</v>
      </c>
      <c r="W10" s="263">
        <v>1.9</v>
      </c>
      <c r="X10" s="263">
        <v>1.9</v>
      </c>
      <c r="Y10" s="263">
        <v>1.6</v>
      </c>
      <c r="Z10" s="209">
        <f t="shared" si="0"/>
        <v>1.9958333333333336</v>
      </c>
      <c r="AA10" s="267">
        <v>5</v>
      </c>
      <c r="AB10" s="268" t="s">
        <v>126</v>
      </c>
      <c r="AC10" s="2">
        <v>8</v>
      </c>
      <c r="AD10" s="267">
        <v>-1.8</v>
      </c>
      <c r="AE10" s="270" t="s">
        <v>148</v>
      </c>
      <c r="AF10" s="1"/>
    </row>
    <row r="11" spans="1:32" ht="11.25" customHeight="1">
      <c r="A11" s="210">
        <v>9</v>
      </c>
      <c r="B11" s="263">
        <v>1.7</v>
      </c>
      <c r="C11" s="263">
        <v>1.4</v>
      </c>
      <c r="D11" s="263">
        <v>1.6</v>
      </c>
      <c r="E11" s="263">
        <v>1.9</v>
      </c>
      <c r="F11" s="263">
        <v>3</v>
      </c>
      <c r="G11" s="263">
        <v>3.7</v>
      </c>
      <c r="H11" s="263">
        <v>4.1</v>
      </c>
      <c r="I11" s="263">
        <v>6.3</v>
      </c>
      <c r="J11" s="263">
        <v>8.4</v>
      </c>
      <c r="K11" s="263">
        <v>8.7</v>
      </c>
      <c r="L11" s="263">
        <v>9.7</v>
      </c>
      <c r="M11" s="263">
        <v>10.3</v>
      </c>
      <c r="N11" s="263">
        <v>11</v>
      </c>
      <c r="O11" s="263">
        <v>11.8</v>
      </c>
      <c r="P11" s="263">
        <v>11.7</v>
      </c>
      <c r="Q11" s="263">
        <v>10.8</v>
      </c>
      <c r="R11" s="263">
        <v>6.4</v>
      </c>
      <c r="S11" s="263">
        <v>7.3</v>
      </c>
      <c r="T11" s="263">
        <v>6.9</v>
      </c>
      <c r="U11" s="263">
        <v>5.5</v>
      </c>
      <c r="V11" s="263">
        <v>4.7</v>
      </c>
      <c r="W11" s="263">
        <v>4.7</v>
      </c>
      <c r="X11" s="263">
        <v>3.7</v>
      </c>
      <c r="Y11" s="263">
        <v>3.2</v>
      </c>
      <c r="Z11" s="209">
        <f t="shared" si="0"/>
        <v>6.187499999999997</v>
      </c>
      <c r="AA11" s="267">
        <v>12.2</v>
      </c>
      <c r="AB11" s="268" t="s">
        <v>127</v>
      </c>
      <c r="AC11" s="2">
        <v>9</v>
      </c>
      <c r="AD11" s="267">
        <v>1.3</v>
      </c>
      <c r="AE11" s="270" t="s">
        <v>149</v>
      </c>
      <c r="AF11" s="1"/>
    </row>
    <row r="12" spans="1:32" ht="11.25" customHeight="1">
      <c r="A12" s="218">
        <v>10</v>
      </c>
      <c r="B12" s="265">
        <v>3</v>
      </c>
      <c r="C12" s="265">
        <v>1.7</v>
      </c>
      <c r="D12" s="265">
        <v>0.6</v>
      </c>
      <c r="E12" s="265">
        <v>-0.2</v>
      </c>
      <c r="F12" s="265">
        <v>-0.2</v>
      </c>
      <c r="G12" s="265">
        <v>-0.4</v>
      </c>
      <c r="H12" s="265">
        <v>-0.6</v>
      </c>
      <c r="I12" s="265">
        <v>4.1</v>
      </c>
      <c r="J12" s="265">
        <v>5.5</v>
      </c>
      <c r="K12" s="265">
        <v>6.8</v>
      </c>
      <c r="L12" s="265">
        <v>7.7</v>
      </c>
      <c r="M12" s="265">
        <v>7.8</v>
      </c>
      <c r="N12" s="265">
        <v>8</v>
      </c>
      <c r="O12" s="265">
        <v>8.1</v>
      </c>
      <c r="P12" s="265">
        <v>7.8</v>
      </c>
      <c r="Q12" s="265">
        <v>6.6</v>
      </c>
      <c r="R12" s="265">
        <v>5.2</v>
      </c>
      <c r="S12" s="265">
        <v>4.2</v>
      </c>
      <c r="T12" s="265">
        <v>3.7</v>
      </c>
      <c r="U12" s="265">
        <v>3.2</v>
      </c>
      <c r="V12" s="265">
        <v>3.3</v>
      </c>
      <c r="W12" s="265">
        <v>2.8</v>
      </c>
      <c r="X12" s="265">
        <v>1.5</v>
      </c>
      <c r="Y12" s="265">
        <v>-0.1</v>
      </c>
      <c r="Z12" s="219">
        <f t="shared" si="0"/>
        <v>3.754166666666667</v>
      </c>
      <c r="AA12" s="266">
        <v>8.5</v>
      </c>
      <c r="AB12" s="269" t="s">
        <v>69</v>
      </c>
      <c r="AC12" s="206">
        <v>10</v>
      </c>
      <c r="AD12" s="266">
        <v>-0.9</v>
      </c>
      <c r="AE12" s="271" t="s">
        <v>108</v>
      </c>
      <c r="AF12" s="1"/>
    </row>
    <row r="13" spans="1:32" ht="11.25" customHeight="1">
      <c r="A13" s="210">
        <v>11</v>
      </c>
      <c r="B13" s="263">
        <v>-0.5</v>
      </c>
      <c r="C13" s="263">
        <v>-0.3</v>
      </c>
      <c r="D13" s="263">
        <v>-1.1</v>
      </c>
      <c r="E13" s="263">
        <v>-0.9</v>
      </c>
      <c r="F13" s="263">
        <v>-0.9</v>
      </c>
      <c r="G13" s="263">
        <v>-0.9</v>
      </c>
      <c r="H13" s="263">
        <v>0.4</v>
      </c>
      <c r="I13" s="263">
        <v>3.4</v>
      </c>
      <c r="J13" s="263">
        <v>5.7</v>
      </c>
      <c r="K13" s="263">
        <v>7</v>
      </c>
      <c r="L13" s="263">
        <v>8</v>
      </c>
      <c r="M13" s="263">
        <v>9</v>
      </c>
      <c r="N13" s="263">
        <v>9.9</v>
      </c>
      <c r="O13" s="263">
        <v>8.3</v>
      </c>
      <c r="P13" s="263">
        <v>8</v>
      </c>
      <c r="Q13" s="263">
        <v>6.1</v>
      </c>
      <c r="R13" s="263">
        <v>5.5</v>
      </c>
      <c r="S13" s="263">
        <v>3.7</v>
      </c>
      <c r="T13" s="263">
        <v>2.4</v>
      </c>
      <c r="U13" s="263">
        <v>2.1</v>
      </c>
      <c r="V13" s="263">
        <v>2.2</v>
      </c>
      <c r="W13" s="263">
        <v>1.9</v>
      </c>
      <c r="X13" s="263">
        <v>1.8</v>
      </c>
      <c r="Y13" s="263">
        <v>1.5</v>
      </c>
      <c r="Z13" s="209">
        <f t="shared" si="0"/>
        <v>3.4291666666666667</v>
      </c>
      <c r="AA13" s="267">
        <v>10.1</v>
      </c>
      <c r="AB13" s="268" t="s">
        <v>89</v>
      </c>
      <c r="AC13" s="2">
        <v>11</v>
      </c>
      <c r="AD13" s="267">
        <v>-1.6</v>
      </c>
      <c r="AE13" s="270" t="s">
        <v>146</v>
      </c>
      <c r="AF13" s="1"/>
    </row>
    <row r="14" spans="1:32" ht="11.25" customHeight="1">
      <c r="A14" s="210">
        <v>12</v>
      </c>
      <c r="B14" s="263">
        <v>1.5</v>
      </c>
      <c r="C14" s="263">
        <v>1.6</v>
      </c>
      <c r="D14" s="263">
        <v>1.5</v>
      </c>
      <c r="E14" s="263">
        <v>1.2</v>
      </c>
      <c r="F14" s="263">
        <v>0.7</v>
      </c>
      <c r="G14" s="263">
        <v>0.9</v>
      </c>
      <c r="H14" s="263">
        <v>1.3</v>
      </c>
      <c r="I14" s="263">
        <v>4.3</v>
      </c>
      <c r="J14" s="263">
        <v>6.3</v>
      </c>
      <c r="K14" s="263">
        <v>7.8</v>
      </c>
      <c r="L14" s="263">
        <v>8.7</v>
      </c>
      <c r="M14" s="263">
        <v>9.2</v>
      </c>
      <c r="N14" s="263">
        <v>8.5</v>
      </c>
      <c r="O14" s="263">
        <v>9.4</v>
      </c>
      <c r="P14" s="263">
        <v>9.1</v>
      </c>
      <c r="Q14" s="263">
        <v>8.8</v>
      </c>
      <c r="R14" s="263">
        <v>8.7</v>
      </c>
      <c r="S14" s="263">
        <v>8.4</v>
      </c>
      <c r="T14" s="263">
        <v>7.8</v>
      </c>
      <c r="U14" s="263">
        <v>7.2</v>
      </c>
      <c r="V14" s="263">
        <v>8</v>
      </c>
      <c r="W14" s="263">
        <v>8.3</v>
      </c>
      <c r="X14" s="263">
        <v>8.7</v>
      </c>
      <c r="Y14" s="263">
        <v>8.9</v>
      </c>
      <c r="Z14" s="209">
        <f t="shared" si="0"/>
        <v>6.116666666666667</v>
      </c>
      <c r="AA14" s="267">
        <v>9.8</v>
      </c>
      <c r="AB14" s="268" t="s">
        <v>128</v>
      </c>
      <c r="AC14" s="2">
        <v>12</v>
      </c>
      <c r="AD14" s="267">
        <v>0.5</v>
      </c>
      <c r="AE14" s="270" t="s">
        <v>56</v>
      </c>
      <c r="AF14" s="1"/>
    </row>
    <row r="15" spans="1:32" ht="11.25" customHeight="1">
      <c r="A15" s="210">
        <v>13</v>
      </c>
      <c r="B15" s="263">
        <v>10.1</v>
      </c>
      <c r="C15" s="263">
        <v>10.8</v>
      </c>
      <c r="D15" s="263">
        <v>10.7</v>
      </c>
      <c r="E15" s="263">
        <v>10.6</v>
      </c>
      <c r="F15" s="263">
        <v>10.8</v>
      </c>
      <c r="G15" s="263">
        <v>11</v>
      </c>
      <c r="H15" s="263">
        <v>11</v>
      </c>
      <c r="I15" s="263">
        <v>11.8</v>
      </c>
      <c r="J15" s="263">
        <v>12.9</v>
      </c>
      <c r="K15" s="263">
        <v>15.2</v>
      </c>
      <c r="L15" s="263">
        <v>15.3</v>
      </c>
      <c r="M15" s="263">
        <v>17.3</v>
      </c>
      <c r="N15" s="263">
        <v>17.2</v>
      </c>
      <c r="O15" s="263">
        <v>18.4</v>
      </c>
      <c r="P15" s="263">
        <v>18.3</v>
      </c>
      <c r="Q15" s="263">
        <v>17.2</v>
      </c>
      <c r="R15" s="263">
        <v>15.1</v>
      </c>
      <c r="S15" s="263">
        <v>16.1</v>
      </c>
      <c r="T15" s="263">
        <v>16</v>
      </c>
      <c r="U15" s="263">
        <v>15.6</v>
      </c>
      <c r="V15" s="263">
        <v>15.5</v>
      </c>
      <c r="W15" s="263">
        <v>16.1</v>
      </c>
      <c r="X15" s="263">
        <v>16</v>
      </c>
      <c r="Y15" s="263">
        <v>15.5</v>
      </c>
      <c r="Z15" s="209">
        <f t="shared" si="0"/>
        <v>14.35416666666667</v>
      </c>
      <c r="AA15" s="267">
        <v>19.3</v>
      </c>
      <c r="AB15" s="268" t="s">
        <v>129</v>
      </c>
      <c r="AC15" s="2">
        <v>13</v>
      </c>
      <c r="AD15" s="267">
        <v>8.9</v>
      </c>
      <c r="AE15" s="270" t="s">
        <v>150</v>
      </c>
      <c r="AF15" s="1"/>
    </row>
    <row r="16" spans="1:32" ht="11.25" customHeight="1">
      <c r="A16" s="210">
        <v>14</v>
      </c>
      <c r="B16" s="263">
        <v>15.8</v>
      </c>
      <c r="C16" s="263">
        <v>16.2</v>
      </c>
      <c r="D16" s="263">
        <v>15.9</v>
      </c>
      <c r="E16" s="263">
        <v>15.7</v>
      </c>
      <c r="F16" s="263">
        <v>15.8</v>
      </c>
      <c r="G16" s="263">
        <v>15.7</v>
      </c>
      <c r="H16" s="263">
        <v>16.4</v>
      </c>
      <c r="I16" s="263">
        <v>16.8</v>
      </c>
      <c r="J16" s="263">
        <v>16.5</v>
      </c>
      <c r="K16" s="263">
        <v>18.3</v>
      </c>
      <c r="L16" s="263">
        <v>18.4</v>
      </c>
      <c r="M16" s="263">
        <v>19.2</v>
      </c>
      <c r="N16" s="263">
        <v>19.7</v>
      </c>
      <c r="O16" s="263">
        <v>20.4</v>
      </c>
      <c r="P16" s="263">
        <v>21.7</v>
      </c>
      <c r="Q16" s="263">
        <v>21.6</v>
      </c>
      <c r="R16" s="263">
        <v>17.3</v>
      </c>
      <c r="S16" s="263">
        <v>16.4</v>
      </c>
      <c r="T16" s="263">
        <v>16.9</v>
      </c>
      <c r="U16" s="263">
        <v>13.6</v>
      </c>
      <c r="V16" s="263">
        <v>13</v>
      </c>
      <c r="W16" s="263">
        <v>12</v>
      </c>
      <c r="X16" s="263">
        <v>11.7</v>
      </c>
      <c r="Y16" s="263">
        <v>11.8</v>
      </c>
      <c r="Z16" s="209">
        <f t="shared" si="0"/>
        <v>16.533333333333335</v>
      </c>
      <c r="AA16" s="267">
        <v>21.9</v>
      </c>
      <c r="AB16" s="268" t="s">
        <v>130</v>
      </c>
      <c r="AC16" s="2">
        <v>14</v>
      </c>
      <c r="AD16" s="267">
        <v>11.7</v>
      </c>
      <c r="AE16" s="270" t="s">
        <v>66</v>
      </c>
      <c r="AF16" s="1"/>
    </row>
    <row r="17" spans="1:32" ht="11.25" customHeight="1">
      <c r="A17" s="210">
        <v>15</v>
      </c>
      <c r="B17" s="263">
        <v>12.6</v>
      </c>
      <c r="C17" s="263">
        <v>11.8</v>
      </c>
      <c r="D17" s="263">
        <v>11.3</v>
      </c>
      <c r="E17" s="263">
        <v>11.6</v>
      </c>
      <c r="F17" s="263">
        <v>10.5</v>
      </c>
      <c r="G17" s="263">
        <v>10</v>
      </c>
      <c r="H17" s="263">
        <v>9.7</v>
      </c>
      <c r="I17" s="263">
        <v>8.9</v>
      </c>
      <c r="J17" s="263">
        <v>8.7</v>
      </c>
      <c r="K17" s="263">
        <v>8.2</v>
      </c>
      <c r="L17" s="263">
        <v>7.3</v>
      </c>
      <c r="M17" s="263">
        <v>4</v>
      </c>
      <c r="N17" s="263">
        <v>2.2</v>
      </c>
      <c r="O17" s="263">
        <v>3</v>
      </c>
      <c r="P17" s="263">
        <v>2.7</v>
      </c>
      <c r="Q17" s="263">
        <v>2.9</v>
      </c>
      <c r="R17" s="263">
        <v>2</v>
      </c>
      <c r="S17" s="263">
        <v>2</v>
      </c>
      <c r="T17" s="263">
        <v>2.2</v>
      </c>
      <c r="U17" s="263">
        <v>1.5</v>
      </c>
      <c r="V17" s="263">
        <v>1</v>
      </c>
      <c r="W17" s="263">
        <v>1.1</v>
      </c>
      <c r="X17" s="263">
        <v>1.1</v>
      </c>
      <c r="Y17" s="263">
        <v>0.6</v>
      </c>
      <c r="Z17" s="209">
        <f t="shared" si="0"/>
        <v>5.704166666666667</v>
      </c>
      <c r="AA17" s="267">
        <v>12.6</v>
      </c>
      <c r="AB17" s="268" t="s">
        <v>116</v>
      </c>
      <c r="AC17" s="2">
        <v>15</v>
      </c>
      <c r="AD17" s="267">
        <v>0.6</v>
      </c>
      <c r="AE17" s="270" t="s">
        <v>66</v>
      </c>
      <c r="AF17" s="1"/>
    </row>
    <row r="18" spans="1:32" ht="11.25" customHeight="1">
      <c r="A18" s="210">
        <v>16</v>
      </c>
      <c r="B18" s="263">
        <v>0.2</v>
      </c>
      <c r="C18" s="263">
        <v>-1</v>
      </c>
      <c r="D18" s="263">
        <v>-1.4</v>
      </c>
      <c r="E18" s="263">
        <v>-2</v>
      </c>
      <c r="F18" s="263">
        <v>-1.4</v>
      </c>
      <c r="G18" s="263">
        <v>-1.2</v>
      </c>
      <c r="H18" s="263">
        <v>-1</v>
      </c>
      <c r="I18" s="263">
        <v>1.7</v>
      </c>
      <c r="J18" s="263">
        <v>3.8</v>
      </c>
      <c r="K18" s="263">
        <v>4.3</v>
      </c>
      <c r="L18" s="263">
        <v>4</v>
      </c>
      <c r="M18" s="263">
        <v>5.2</v>
      </c>
      <c r="N18" s="263">
        <v>5.9</v>
      </c>
      <c r="O18" s="263">
        <v>5.9</v>
      </c>
      <c r="P18" s="263">
        <v>6.2</v>
      </c>
      <c r="Q18" s="263">
        <v>6.6</v>
      </c>
      <c r="R18" s="263">
        <v>6.3</v>
      </c>
      <c r="S18" s="263">
        <v>5.4</v>
      </c>
      <c r="T18" s="263">
        <v>5.2</v>
      </c>
      <c r="U18" s="263">
        <v>4.2</v>
      </c>
      <c r="V18" s="263">
        <v>3.5</v>
      </c>
      <c r="W18" s="263">
        <v>3</v>
      </c>
      <c r="X18" s="263">
        <v>4.8</v>
      </c>
      <c r="Y18" s="263">
        <v>5.4</v>
      </c>
      <c r="Z18" s="209">
        <f t="shared" si="0"/>
        <v>3.066666666666667</v>
      </c>
      <c r="AA18" s="267">
        <v>6.7</v>
      </c>
      <c r="AB18" s="268" t="s">
        <v>131</v>
      </c>
      <c r="AC18" s="2">
        <v>16</v>
      </c>
      <c r="AD18" s="267">
        <v>-2.1</v>
      </c>
      <c r="AE18" s="270" t="s">
        <v>151</v>
      </c>
      <c r="AF18" s="1"/>
    </row>
    <row r="19" spans="1:32" ht="11.25" customHeight="1">
      <c r="A19" s="210">
        <v>17</v>
      </c>
      <c r="B19" s="263">
        <v>5.1</v>
      </c>
      <c r="C19" s="263">
        <v>4.3</v>
      </c>
      <c r="D19" s="263">
        <v>4.2</v>
      </c>
      <c r="E19" s="263">
        <v>4.2</v>
      </c>
      <c r="F19" s="263">
        <v>4.5</v>
      </c>
      <c r="G19" s="263">
        <v>3.7</v>
      </c>
      <c r="H19" s="263">
        <v>3.7</v>
      </c>
      <c r="I19" s="263">
        <v>7.2</v>
      </c>
      <c r="J19" s="263">
        <v>7.3</v>
      </c>
      <c r="K19" s="263">
        <v>9</v>
      </c>
      <c r="L19" s="263">
        <v>9.5</v>
      </c>
      <c r="M19" s="263">
        <v>10.8</v>
      </c>
      <c r="N19" s="263">
        <v>8.9</v>
      </c>
      <c r="O19" s="263">
        <v>8.1</v>
      </c>
      <c r="P19" s="263">
        <v>7.8</v>
      </c>
      <c r="Q19" s="263">
        <v>8.2</v>
      </c>
      <c r="R19" s="263">
        <v>6.4</v>
      </c>
      <c r="S19" s="263">
        <v>4.3</v>
      </c>
      <c r="T19" s="263">
        <v>3.6</v>
      </c>
      <c r="U19" s="263">
        <v>3.1</v>
      </c>
      <c r="V19" s="263">
        <v>3.1</v>
      </c>
      <c r="W19" s="263">
        <v>3</v>
      </c>
      <c r="X19" s="263">
        <v>2.5</v>
      </c>
      <c r="Y19" s="263">
        <v>1.1</v>
      </c>
      <c r="Z19" s="209">
        <f t="shared" si="0"/>
        <v>5.566666666666666</v>
      </c>
      <c r="AA19" s="267">
        <v>12</v>
      </c>
      <c r="AB19" s="268" t="s">
        <v>132</v>
      </c>
      <c r="AC19" s="2">
        <v>17</v>
      </c>
      <c r="AD19" s="267">
        <v>1.1</v>
      </c>
      <c r="AE19" s="270" t="s">
        <v>66</v>
      </c>
      <c r="AF19" s="1"/>
    </row>
    <row r="20" spans="1:32" ht="11.25" customHeight="1">
      <c r="A20" s="210">
        <v>18</v>
      </c>
      <c r="B20" s="263">
        <v>0.4</v>
      </c>
      <c r="C20" s="263">
        <v>0.1</v>
      </c>
      <c r="D20" s="263">
        <v>-1</v>
      </c>
      <c r="E20" s="263">
        <v>-1.3</v>
      </c>
      <c r="F20" s="263">
        <v>-1.1</v>
      </c>
      <c r="G20" s="263">
        <v>-1</v>
      </c>
      <c r="H20" s="263">
        <v>-0.2</v>
      </c>
      <c r="I20" s="263">
        <v>3.8</v>
      </c>
      <c r="J20" s="263">
        <v>5.2</v>
      </c>
      <c r="K20" s="263">
        <v>6.4</v>
      </c>
      <c r="L20" s="263">
        <v>7</v>
      </c>
      <c r="M20" s="263">
        <v>7</v>
      </c>
      <c r="N20" s="263">
        <v>7</v>
      </c>
      <c r="O20" s="263">
        <v>7.9</v>
      </c>
      <c r="P20" s="263">
        <v>7.8</v>
      </c>
      <c r="Q20" s="263">
        <v>7.4</v>
      </c>
      <c r="R20" s="263">
        <v>7.1</v>
      </c>
      <c r="S20" s="263">
        <v>6.6</v>
      </c>
      <c r="T20" s="263">
        <v>4.7</v>
      </c>
      <c r="U20" s="263">
        <v>4.6</v>
      </c>
      <c r="V20" s="263">
        <v>5.1</v>
      </c>
      <c r="W20" s="263">
        <v>5</v>
      </c>
      <c r="X20" s="263">
        <v>5.6</v>
      </c>
      <c r="Y20" s="263">
        <v>5.3</v>
      </c>
      <c r="Z20" s="209">
        <f t="shared" si="0"/>
        <v>4.141666666666666</v>
      </c>
      <c r="AA20" s="267">
        <v>8</v>
      </c>
      <c r="AB20" s="268" t="s">
        <v>120</v>
      </c>
      <c r="AC20" s="2">
        <v>18</v>
      </c>
      <c r="AD20" s="267">
        <v>-1.4</v>
      </c>
      <c r="AE20" s="270" t="s">
        <v>152</v>
      </c>
      <c r="AF20" s="1"/>
    </row>
    <row r="21" spans="1:32" ht="11.25" customHeight="1">
      <c r="A21" s="210">
        <v>19</v>
      </c>
      <c r="B21" s="263">
        <v>5.9</v>
      </c>
      <c r="C21" s="263">
        <v>4</v>
      </c>
      <c r="D21" s="263">
        <v>5.3</v>
      </c>
      <c r="E21" s="263">
        <v>3.9</v>
      </c>
      <c r="F21" s="263">
        <v>4.7</v>
      </c>
      <c r="G21" s="263">
        <v>3.1</v>
      </c>
      <c r="H21" s="263">
        <v>2.7</v>
      </c>
      <c r="I21" s="263">
        <v>7</v>
      </c>
      <c r="J21" s="263">
        <v>9.5</v>
      </c>
      <c r="K21" s="263">
        <v>11.7</v>
      </c>
      <c r="L21" s="263">
        <v>12.4</v>
      </c>
      <c r="M21" s="263">
        <v>13.8</v>
      </c>
      <c r="N21" s="263">
        <v>14.9</v>
      </c>
      <c r="O21" s="263">
        <v>15.9</v>
      </c>
      <c r="P21" s="263">
        <v>16</v>
      </c>
      <c r="Q21" s="263">
        <v>15.8</v>
      </c>
      <c r="R21" s="263">
        <v>12.6</v>
      </c>
      <c r="S21" s="263">
        <v>10.6</v>
      </c>
      <c r="T21" s="263">
        <v>9.5</v>
      </c>
      <c r="U21" s="263">
        <v>9.3</v>
      </c>
      <c r="V21" s="263">
        <v>8.7</v>
      </c>
      <c r="W21" s="263">
        <v>7.9</v>
      </c>
      <c r="X21" s="263">
        <v>6.5</v>
      </c>
      <c r="Y21" s="263">
        <v>7</v>
      </c>
      <c r="Z21" s="209">
        <f t="shared" si="0"/>
        <v>9.1125</v>
      </c>
      <c r="AA21" s="267">
        <v>16.3</v>
      </c>
      <c r="AB21" s="268" t="s">
        <v>57</v>
      </c>
      <c r="AC21" s="2">
        <v>19</v>
      </c>
      <c r="AD21" s="267">
        <v>2.5</v>
      </c>
      <c r="AE21" s="270" t="s">
        <v>72</v>
      </c>
      <c r="AF21" s="1"/>
    </row>
    <row r="22" spans="1:32" ht="11.25" customHeight="1">
      <c r="A22" s="218">
        <v>20</v>
      </c>
      <c r="B22" s="265">
        <v>6.9</v>
      </c>
      <c r="C22" s="265">
        <v>6.2</v>
      </c>
      <c r="D22" s="265">
        <v>7</v>
      </c>
      <c r="E22" s="265">
        <v>6.9</v>
      </c>
      <c r="F22" s="265">
        <v>7.8</v>
      </c>
      <c r="G22" s="265">
        <v>8.9</v>
      </c>
      <c r="H22" s="265">
        <v>10.1</v>
      </c>
      <c r="I22" s="265">
        <v>11</v>
      </c>
      <c r="J22" s="265">
        <v>11.9</v>
      </c>
      <c r="K22" s="265">
        <v>11.9</v>
      </c>
      <c r="L22" s="265">
        <v>12.2</v>
      </c>
      <c r="M22" s="265">
        <v>11.6</v>
      </c>
      <c r="N22" s="265">
        <v>10.3</v>
      </c>
      <c r="O22" s="265">
        <v>9.7</v>
      </c>
      <c r="P22" s="265">
        <v>9.2</v>
      </c>
      <c r="Q22" s="265">
        <v>8.7</v>
      </c>
      <c r="R22" s="265">
        <v>7.8</v>
      </c>
      <c r="S22" s="265">
        <v>7.3</v>
      </c>
      <c r="T22" s="265">
        <v>7.2</v>
      </c>
      <c r="U22" s="265">
        <v>7.6</v>
      </c>
      <c r="V22" s="265">
        <v>9.1</v>
      </c>
      <c r="W22" s="265">
        <v>9.6</v>
      </c>
      <c r="X22" s="265">
        <v>9.7</v>
      </c>
      <c r="Y22" s="265">
        <v>9</v>
      </c>
      <c r="Z22" s="219">
        <f t="shared" si="0"/>
        <v>9.066666666666665</v>
      </c>
      <c r="AA22" s="266">
        <v>12.3</v>
      </c>
      <c r="AB22" s="269" t="s">
        <v>133</v>
      </c>
      <c r="AC22" s="206">
        <v>20</v>
      </c>
      <c r="AD22" s="266">
        <v>5.8</v>
      </c>
      <c r="AE22" s="271" t="s">
        <v>153</v>
      </c>
      <c r="AF22" s="1"/>
    </row>
    <row r="23" spans="1:32" ht="11.25" customHeight="1">
      <c r="A23" s="210">
        <v>21</v>
      </c>
      <c r="B23" s="263">
        <v>9</v>
      </c>
      <c r="C23" s="263">
        <v>9</v>
      </c>
      <c r="D23" s="263">
        <v>8.9</v>
      </c>
      <c r="E23" s="263">
        <v>8.9</v>
      </c>
      <c r="F23" s="263">
        <v>8.9</v>
      </c>
      <c r="G23" s="263">
        <v>8.6</v>
      </c>
      <c r="H23" s="263">
        <v>8.7</v>
      </c>
      <c r="I23" s="263">
        <v>9.4</v>
      </c>
      <c r="J23" s="263">
        <v>10.5</v>
      </c>
      <c r="K23" s="263">
        <v>12.5</v>
      </c>
      <c r="L23" s="263">
        <v>13.2</v>
      </c>
      <c r="M23" s="263">
        <v>14.7</v>
      </c>
      <c r="N23" s="263">
        <v>14.5</v>
      </c>
      <c r="O23" s="263">
        <v>14.1</v>
      </c>
      <c r="P23" s="263">
        <v>12.9</v>
      </c>
      <c r="Q23" s="263">
        <v>11.3</v>
      </c>
      <c r="R23" s="263">
        <v>9.4</v>
      </c>
      <c r="S23" s="263">
        <v>7.9</v>
      </c>
      <c r="T23" s="263">
        <v>6.8</v>
      </c>
      <c r="U23" s="263">
        <v>6</v>
      </c>
      <c r="V23" s="263">
        <v>5.6</v>
      </c>
      <c r="W23" s="263">
        <v>5.8</v>
      </c>
      <c r="X23" s="263">
        <v>4.7</v>
      </c>
      <c r="Y23" s="263">
        <v>5.4</v>
      </c>
      <c r="Z23" s="209">
        <f t="shared" si="0"/>
        <v>9.445833333333335</v>
      </c>
      <c r="AA23" s="267">
        <v>15.4</v>
      </c>
      <c r="AB23" s="268" t="s">
        <v>134</v>
      </c>
      <c r="AC23" s="2">
        <v>21</v>
      </c>
      <c r="AD23" s="267">
        <v>4.7</v>
      </c>
      <c r="AE23" s="270" t="s">
        <v>154</v>
      </c>
      <c r="AF23" s="1"/>
    </row>
    <row r="24" spans="1:32" ht="11.25" customHeight="1">
      <c r="A24" s="210">
        <v>22</v>
      </c>
      <c r="B24" s="263">
        <v>3</v>
      </c>
      <c r="C24" s="263">
        <v>1.8</v>
      </c>
      <c r="D24" s="263">
        <v>2.1</v>
      </c>
      <c r="E24" s="263">
        <v>1.8</v>
      </c>
      <c r="F24" s="263">
        <v>1.6</v>
      </c>
      <c r="G24" s="263">
        <v>1.3</v>
      </c>
      <c r="H24" s="263">
        <v>2.2</v>
      </c>
      <c r="I24" s="263">
        <v>4.3</v>
      </c>
      <c r="J24" s="263">
        <v>5.5</v>
      </c>
      <c r="K24" s="263">
        <v>6.2</v>
      </c>
      <c r="L24" s="263">
        <v>6.5</v>
      </c>
      <c r="M24" s="263">
        <v>6.7</v>
      </c>
      <c r="N24" s="263">
        <v>7</v>
      </c>
      <c r="O24" s="263">
        <v>6.7</v>
      </c>
      <c r="P24" s="263">
        <v>6.7</v>
      </c>
      <c r="Q24" s="263">
        <v>6.3</v>
      </c>
      <c r="R24" s="263">
        <v>6.1</v>
      </c>
      <c r="S24" s="263">
        <v>6.1</v>
      </c>
      <c r="T24" s="263">
        <v>5.8</v>
      </c>
      <c r="U24" s="263">
        <v>5.5</v>
      </c>
      <c r="V24" s="263">
        <v>5.2</v>
      </c>
      <c r="W24" s="263">
        <v>4.5</v>
      </c>
      <c r="X24" s="263">
        <v>4.2</v>
      </c>
      <c r="Y24" s="263">
        <v>3.9</v>
      </c>
      <c r="Z24" s="209">
        <f t="shared" si="0"/>
        <v>4.625</v>
      </c>
      <c r="AA24" s="267">
        <v>7.4</v>
      </c>
      <c r="AB24" s="268" t="s">
        <v>135</v>
      </c>
      <c r="AC24" s="2">
        <v>22</v>
      </c>
      <c r="AD24" s="267">
        <v>1</v>
      </c>
      <c r="AE24" s="270" t="s">
        <v>106</v>
      </c>
      <c r="AF24" s="1"/>
    </row>
    <row r="25" spans="1:32" ht="11.25" customHeight="1">
      <c r="A25" s="210">
        <v>23</v>
      </c>
      <c r="B25" s="263">
        <v>3.6</v>
      </c>
      <c r="C25" s="263">
        <v>3.9</v>
      </c>
      <c r="D25" s="263">
        <v>3.9</v>
      </c>
      <c r="E25" s="263">
        <v>4.1</v>
      </c>
      <c r="F25" s="263">
        <v>3.9</v>
      </c>
      <c r="G25" s="263">
        <v>3.7</v>
      </c>
      <c r="H25" s="263">
        <v>4</v>
      </c>
      <c r="I25" s="263">
        <v>4.4</v>
      </c>
      <c r="J25" s="263">
        <v>5</v>
      </c>
      <c r="K25" s="263">
        <v>6.1</v>
      </c>
      <c r="L25" s="263">
        <v>6.6</v>
      </c>
      <c r="M25" s="263">
        <v>7.6</v>
      </c>
      <c r="N25" s="263">
        <v>6.9</v>
      </c>
      <c r="O25" s="263">
        <v>7.4</v>
      </c>
      <c r="P25" s="263">
        <v>7.7</v>
      </c>
      <c r="Q25" s="263">
        <v>7.8</v>
      </c>
      <c r="R25" s="263">
        <v>7.6</v>
      </c>
      <c r="S25" s="263">
        <v>6</v>
      </c>
      <c r="T25" s="263">
        <v>5.5</v>
      </c>
      <c r="U25" s="263">
        <v>5.3</v>
      </c>
      <c r="V25" s="263">
        <v>5.3</v>
      </c>
      <c r="W25" s="263">
        <v>5.1</v>
      </c>
      <c r="X25" s="263">
        <v>4.3</v>
      </c>
      <c r="Y25" s="263">
        <v>3.9</v>
      </c>
      <c r="Z25" s="209">
        <f t="shared" si="0"/>
        <v>5.3999999999999995</v>
      </c>
      <c r="AA25" s="267">
        <v>8.2</v>
      </c>
      <c r="AB25" s="268" t="s">
        <v>136</v>
      </c>
      <c r="AC25" s="2">
        <v>23</v>
      </c>
      <c r="AD25" s="267">
        <v>3.5</v>
      </c>
      <c r="AE25" s="270" t="s">
        <v>155</v>
      </c>
      <c r="AF25" s="1"/>
    </row>
    <row r="26" spans="1:32" ht="11.25" customHeight="1">
      <c r="A26" s="210">
        <v>24</v>
      </c>
      <c r="B26" s="263">
        <v>6.2</v>
      </c>
      <c r="C26" s="263">
        <v>6.2</v>
      </c>
      <c r="D26" s="263">
        <v>5.9</v>
      </c>
      <c r="E26" s="263">
        <v>5.3</v>
      </c>
      <c r="F26" s="263">
        <v>4.8</v>
      </c>
      <c r="G26" s="263">
        <v>4</v>
      </c>
      <c r="H26" s="263">
        <v>4.2</v>
      </c>
      <c r="I26" s="263">
        <v>4.9</v>
      </c>
      <c r="J26" s="263">
        <v>5.5</v>
      </c>
      <c r="K26" s="263">
        <v>5.4</v>
      </c>
      <c r="L26" s="263">
        <v>6.7</v>
      </c>
      <c r="M26" s="263">
        <v>7.6</v>
      </c>
      <c r="N26" s="263">
        <v>8.3</v>
      </c>
      <c r="O26" s="263">
        <v>7.9</v>
      </c>
      <c r="P26" s="263">
        <v>6.8</v>
      </c>
      <c r="Q26" s="263">
        <v>4.7</v>
      </c>
      <c r="R26" s="263">
        <v>4.4</v>
      </c>
      <c r="S26" s="263">
        <v>4.4</v>
      </c>
      <c r="T26" s="263">
        <v>3.5</v>
      </c>
      <c r="U26" s="263">
        <v>3</v>
      </c>
      <c r="V26" s="263">
        <v>2.4</v>
      </c>
      <c r="W26" s="263">
        <v>2.1</v>
      </c>
      <c r="X26" s="263">
        <v>1.6</v>
      </c>
      <c r="Y26" s="263">
        <v>1.1</v>
      </c>
      <c r="Z26" s="209">
        <f t="shared" si="0"/>
        <v>4.870833333333334</v>
      </c>
      <c r="AA26" s="267">
        <v>8.7</v>
      </c>
      <c r="AB26" s="268" t="s">
        <v>137</v>
      </c>
      <c r="AC26" s="2">
        <v>24</v>
      </c>
      <c r="AD26" s="267">
        <v>1.1</v>
      </c>
      <c r="AE26" s="270" t="s">
        <v>66</v>
      </c>
      <c r="AF26" s="1"/>
    </row>
    <row r="27" spans="1:32" ht="11.25" customHeight="1">
      <c r="A27" s="210">
        <v>25</v>
      </c>
      <c r="B27" s="263">
        <v>0.9</v>
      </c>
      <c r="C27" s="263">
        <v>1</v>
      </c>
      <c r="D27" s="263">
        <v>0.8</v>
      </c>
      <c r="E27" s="263">
        <v>0.8</v>
      </c>
      <c r="F27" s="263">
        <v>0.7</v>
      </c>
      <c r="G27" s="263">
        <v>0.6</v>
      </c>
      <c r="H27" s="263">
        <v>0.4</v>
      </c>
      <c r="I27" s="263">
        <v>2</v>
      </c>
      <c r="J27" s="263">
        <v>3.1</v>
      </c>
      <c r="K27" s="263">
        <v>3.8</v>
      </c>
      <c r="L27" s="263">
        <v>4.1</v>
      </c>
      <c r="M27" s="263">
        <v>4.3</v>
      </c>
      <c r="N27" s="263">
        <v>5.3</v>
      </c>
      <c r="O27" s="263">
        <v>5.3</v>
      </c>
      <c r="P27" s="263">
        <v>4.4</v>
      </c>
      <c r="Q27" s="263">
        <v>4.5</v>
      </c>
      <c r="R27" s="263">
        <v>4.6</v>
      </c>
      <c r="S27" s="263">
        <v>4.1</v>
      </c>
      <c r="T27" s="263">
        <v>2.2</v>
      </c>
      <c r="U27" s="263">
        <v>1.6</v>
      </c>
      <c r="V27" s="263">
        <v>1.5</v>
      </c>
      <c r="W27" s="263">
        <v>1.4</v>
      </c>
      <c r="X27" s="263">
        <v>1.3</v>
      </c>
      <c r="Y27" s="263">
        <v>1.2</v>
      </c>
      <c r="Z27" s="209">
        <f t="shared" si="0"/>
        <v>2.4958333333333336</v>
      </c>
      <c r="AA27" s="267">
        <v>5.5</v>
      </c>
      <c r="AB27" s="268" t="s">
        <v>138</v>
      </c>
      <c r="AC27" s="2">
        <v>25</v>
      </c>
      <c r="AD27" s="267">
        <v>0.2</v>
      </c>
      <c r="AE27" s="270" t="s">
        <v>156</v>
      </c>
      <c r="AF27" s="1"/>
    </row>
    <row r="28" spans="1:32" ht="11.25" customHeight="1">
      <c r="A28" s="210">
        <v>26</v>
      </c>
      <c r="B28" s="263">
        <v>1</v>
      </c>
      <c r="C28" s="263">
        <v>1.5</v>
      </c>
      <c r="D28" s="263">
        <v>1.2</v>
      </c>
      <c r="E28" s="263">
        <v>1.1</v>
      </c>
      <c r="F28" s="263">
        <v>0.8</v>
      </c>
      <c r="G28" s="263">
        <v>1.4</v>
      </c>
      <c r="H28" s="263">
        <v>2.6</v>
      </c>
      <c r="I28" s="263">
        <v>4.9</v>
      </c>
      <c r="J28" s="263">
        <v>7.3</v>
      </c>
      <c r="K28" s="263">
        <v>7.7</v>
      </c>
      <c r="L28" s="263">
        <v>8.9</v>
      </c>
      <c r="M28" s="263">
        <v>8</v>
      </c>
      <c r="N28" s="263">
        <v>8</v>
      </c>
      <c r="O28" s="263">
        <v>7.7</v>
      </c>
      <c r="P28" s="263">
        <v>7.1</v>
      </c>
      <c r="Q28" s="263">
        <v>6.7</v>
      </c>
      <c r="R28" s="263">
        <v>4.8</v>
      </c>
      <c r="S28" s="263">
        <v>4.1</v>
      </c>
      <c r="T28" s="263">
        <v>4</v>
      </c>
      <c r="U28" s="263">
        <v>3.6</v>
      </c>
      <c r="V28" s="263">
        <v>2.9</v>
      </c>
      <c r="W28" s="263">
        <v>2.3</v>
      </c>
      <c r="X28" s="263">
        <v>2.1</v>
      </c>
      <c r="Y28" s="263">
        <v>2.1</v>
      </c>
      <c r="Z28" s="209">
        <f t="shared" si="0"/>
        <v>4.241666666666666</v>
      </c>
      <c r="AA28" s="267">
        <v>9</v>
      </c>
      <c r="AB28" s="268" t="s">
        <v>139</v>
      </c>
      <c r="AC28" s="2">
        <v>26</v>
      </c>
      <c r="AD28" s="267">
        <v>0.4</v>
      </c>
      <c r="AE28" s="270" t="s">
        <v>157</v>
      </c>
      <c r="AF28" s="1"/>
    </row>
    <row r="29" spans="1:32" ht="11.25" customHeight="1">
      <c r="A29" s="210">
        <v>27</v>
      </c>
      <c r="B29" s="263">
        <v>2</v>
      </c>
      <c r="C29" s="263">
        <v>2.3</v>
      </c>
      <c r="D29" s="263">
        <v>1.7</v>
      </c>
      <c r="E29" s="263">
        <v>1.8</v>
      </c>
      <c r="F29" s="263">
        <v>0.7</v>
      </c>
      <c r="G29" s="263">
        <v>3.8</v>
      </c>
      <c r="H29" s="263">
        <v>3.4</v>
      </c>
      <c r="I29" s="263">
        <v>5.8</v>
      </c>
      <c r="J29" s="263">
        <v>6.6</v>
      </c>
      <c r="K29" s="263">
        <v>6.9</v>
      </c>
      <c r="L29" s="263">
        <v>7.2</v>
      </c>
      <c r="M29" s="263">
        <v>7.3</v>
      </c>
      <c r="N29" s="263">
        <v>7.6</v>
      </c>
      <c r="O29" s="263">
        <v>7.8</v>
      </c>
      <c r="P29" s="263">
        <v>7.7</v>
      </c>
      <c r="Q29" s="263">
        <v>7.2</v>
      </c>
      <c r="R29" s="263">
        <v>7</v>
      </c>
      <c r="S29" s="263">
        <v>5.5</v>
      </c>
      <c r="T29" s="263">
        <v>4.5</v>
      </c>
      <c r="U29" s="263">
        <v>4.1</v>
      </c>
      <c r="V29" s="263">
        <v>4.2</v>
      </c>
      <c r="W29" s="263">
        <v>4.2</v>
      </c>
      <c r="X29" s="263">
        <v>3.7</v>
      </c>
      <c r="Y29" s="263">
        <v>7.1</v>
      </c>
      <c r="Z29" s="209">
        <f t="shared" si="0"/>
        <v>5.004166666666667</v>
      </c>
      <c r="AA29" s="267">
        <v>7.9</v>
      </c>
      <c r="AB29" s="268" t="s">
        <v>140</v>
      </c>
      <c r="AC29" s="2">
        <v>27</v>
      </c>
      <c r="AD29" s="267">
        <v>0.5</v>
      </c>
      <c r="AE29" s="270" t="s">
        <v>158</v>
      </c>
      <c r="AF29" s="1"/>
    </row>
    <row r="30" spans="1:32" ht="11.25" customHeight="1">
      <c r="A30" s="210">
        <v>28</v>
      </c>
      <c r="B30" s="263">
        <v>7</v>
      </c>
      <c r="C30" s="263">
        <v>7.4</v>
      </c>
      <c r="D30" s="263">
        <v>5.6</v>
      </c>
      <c r="E30" s="263">
        <v>3.4</v>
      </c>
      <c r="F30" s="263">
        <v>4.3</v>
      </c>
      <c r="G30" s="263">
        <v>3.3</v>
      </c>
      <c r="H30" s="263">
        <v>4</v>
      </c>
      <c r="I30" s="263">
        <v>7.1</v>
      </c>
      <c r="J30" s="263">
        <v>8.5</v>
      </c>
      <c r="K30" s="263">
        <v>7.4</v>
      </c>
      <c r="L30" s="263">
        <v>7.2</v>
      </c>
      <c r="M30" s="263">
        <v>7.4</v>
      </c>
      <c r="N30" s="263">
        <v>7.2</v>
      </c>
      <c r="O30" s="263">
        <v>7.2</v>
      </c>
      <c r="P30" s="263">
        <v>6.9</v>
      </c>
      <c r="Q30" s="263">
        <v>6.5</v>
      </c>
      <c r="R30" s="263">
        <v>6.4</v>
      </c>
      <c r="S30" s="263">
        <v>6.3</v>
      </c>
      <c r="T30" s="263">
        <v>6.3</v>
      </c>
      <c r="U30" s="263">
        <v>6.7</v>
      </c>
      <c r="V30" s="263">
        <v>6.8</v>
      </c>
      <c r="W30" s="263">
        <v>6.8</v>
      </c>
      <c r="X30" s="263">
        <v>6.6</v>
      </c>
      <c r="Y30" s="263">
        <v>6.8</v>
      </c>
      <c r="Z30" s="209">
        <f t="shared" si="0"/>
        <v>6.379166666666669</v>
      </c>
      <c r="AA30" s="267">
        <v>8.6</v>
      </c>
      <c r="AB30" s="268" t="s">
        <v>141</v>
      </c>
      <c r="AC30" s="2">
        <v>28</v>
      </c>
      <c r="AD30" s="267">
        <v>2.9</v>
      </c>
      <c r="AE30" s="270" t="s">
        <v>159</v>
      </c>
      <c r="AF30" s="1"/>
    </row>
    <row r="31" spans="1:32" ht="11.25" customHeight="1">
      <c r="A31" s="210">
        <v>29</v>
      </c>
      <c r="B31" s="202">
        <v>6.5</v>
      </c>
      <c r="C31" s="202">
        <v>6.9</v>
      </c>
      <c r="D31" s="202">
        <v>6.5</v>
      </c>
      <c r="E31" s="202">
        <v>6.6</v>
      </c>
      <c r="F31" s="202">
        <v>6.4</v>
      </c>
      <c r="G31" s="202">
        <v>7.1</v>
      </c>
      <c r="H31" s="202">
        <v>7.1</v>
      </c>
      <c r="I31" s="202">
        <v>7.4</v>
      </c>
      <c r="J31" s="202">
        <v>8</v>
      </c>
      <c r="K31" s="202">
        <v>11.1</v>
      </c>
      <c r="L31" s="202">
        <v>12.8</v>
      </c>
      <c r="M31" s="202">
        <v>12.9</v>
      </c>
      <c r="N31" s="202">
        <v>12.4</v>
      </c>
      <c r="O31" s="202">
        <v>11.7</v>
      </c>
      <c r="P31" s="202">
        <v>12.1</v>
      </c>
      <c r="Q31" s="202">
        <v>11.3</v>
      </c>
      <c r="R31" s="202">
        <v>9.5</v>
      </c>
      <c r="S31" s="202">
        <v>7.9</v>
      </c>
      <c r="T31" s="202">
        <v>4.1</v>
      </c>
      <c r="U31" s="202">
        <v>3.9</v>
      </c>
      <c r="V31" s="202">
        <v>3.7</v>
      </c>
      <c r="W31" s="202">
        <v>3.3</v>
      </c>
      <c r="X31" s="202">
        <v>3.1</v>
      </c>
      <c r="Y31" s="202">
        <v>2.9</v>
      </c>
      <c r="Z31" s="209">
        <f t="shared" si="0"/>
        <v>7.716666666666668</v>
      </c>
      <c r="AA31" s="150">
        <v>13.1</v>
      </c>
      <c r="AB31" s="151" t="s">
        <v>142</v>
      </c>
      <c r="AC31" s="2"/>
      <c r="AD31" s="150">
        <v>2.6</v>
      </c>
      <c r="AE31" s="248" t="s">
        <v>160</v>
      </c>
      <c r="AF31" s="1"/>
    </row>
    <row r="32" spans="1:32" ht="11.25" customHeight="1">
      <c r="A32" s="210">
        <v>30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9"/>
      <c r="AA32" s="150"/>
      <c r="AB32" s="151"/>
      <c r="AC32" s="2"/>
      <c r="AD32" s="150"/>
      <c r="AE32" s="248"/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4.227586206896552</v>
      </c>
      <c r="C34" s="212">
        <f t="shared" si="1"/>
        <v>3.9482758620689653</v>
      </c>
      <c r="D34" s="212">
        <f t="shared" si="1"/>
        <v>3.6758620689655177</v>
      </c>
      <c r="E34" s="212">
        <f t="shared" si="1"/>
        <v>3.4</v>
      </c>
      <c r="F34" s="212">
        <f t="shared" si="1"/>
        <v>3.3586206896551727</v>
      </c>
      <c r="G34" s="212">
        <f t="shared" si="1"/>
        <v>3.255172413793103</v>
      </c>
      <c r="H34" s="212">
        <f t="shared" si="1"/>
        <v>3.4620689655172416</v>
      </c>
      <c r="I34" s="212">
        <f t="shared" si="1"/>
        <v>5.4620689655172425</v>
      </c>
      <c r="J34" s="212">
        <f t="shared" si="1"/>
        <v>6.7620689655172415</v>
      </c>
      <c r="K34" s="212">
        <f t="shared" si="1"/>
        <v>7.689655172413792</v>
      </c>
      <c r="L34" s="212">
        <f t="shared" si="1"/>
        <v>8.189655172413792</v>
      </c>
      <c r="M34" s="212">
        <f t="shared" si="1"/>
        <v>8.637931034482758</v>
      </c>
      <c r="N34" s="212">
        <f t="shared" si="1"/>
        <v>8.631034482758622</v>
      </c>
      <c r="O34" s="212">
        <f t="shared" si="1"/>
        <v>8.76206896551724</v>
      </c>
      <c r="P34" s="212">
        <f t="shared" si="1"/>
        <v>8.603448275862068</v>
      </c>
      <c r="Q34" s="212">
        <f t="shared" si="1"/>
        <v>8.058620689655172</v>
      </c>
      <c r="R34" s="212">
        <f>AVERAGE(R3:R33)</f>
        <v>7.00344827586207</v>
      </c>
      <c r="S34" s="212">
        <f aca="true" t="shared" si="2" ref="S34:Y34">AVERAGE(S3:S33)</f>
        <v>6.151724137931034</v>
      </c>
      <c r="T34" s="212">
        <f t="shared" si="2"/>
        <v>5.448275862068965</v>
      </c>
      <c r="U34" s="212">
        <f t="shared" si="2"/>
        <v>4.955172413793102</v>
      </c>
      <c r="V34" s="212">
        <f t="shared" si="2"/>
        <v>4.806896551724138</v>
      </c>
      <c r="W34" s="212">
        <f t="shared" si="2"/>
        <v>4.479310344827587</v>
      </c>
      <c r="X34" s="212">
        <f t="shared" si="2"/>
        <v>4.251724137931034</v>
      </c>
      <c r="Y34" s="212">
        <f t="shared" si="2"/>
        <v>4.210344827586207</v>
      </c>
      <c r="Z34" s="212">
        <f>AVERAGE(B3:Y33)</f>
        <v>5.726293103448276</v>
      </c>
      <c r="AA34" s="213">
        <f>(AVERAGE(最高))</f>
        <v>9.951724137931036</v>
      </c>
      <c r="AB34" s="214"/>
      <c r="AC34" s="215"/>
      <c r="AD34" s="213">
        <f>(AVERAGE(最低))</f>
        <v>1.4758620689655173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9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21.9</v>
      </c>
      <c r="C46" s="251">
        <v>14</v>
      </c>
      <c r="D46" s="272" t="s">
        <v>130</v>
      </c>
      <c r="E46" s="192"/>
      <c r="F46" s="155"/>
      <c r="G46" s="156">
        <f>MIN(最低)</f>
        <v>-2.1</v>
      </c>
      <c r="H46" s="251">
        <v>16</v>
      </c>
      <c r="I46" s="273" t="s">
        <v>151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2016</v>
      </c>
      <c r="AA1" s="1" t="s">
        <v>1</v>
      </c>
      <c r="AB1" s="221">
        <v>3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2.6</v>
      </c>
      <c r="C3" s="263">
        <v>1.9</v>
      </c>
      <c r="D3" s="263">
        <v>1.9</v>
      </c>
      <c r="E3" s="263">
        <v>1.8</v>
      </c>
      <c r="F3" s="263">
        <v>1.8</v>
      </c>
      <c r="G3" s="263">
        <v>1.7</v>
      </c>
      <c r="H3" s="263">
        <v>2.1</v>
      </c>
      <c r="I3" s="263">
        <v>3.1</v>
      </c>
      <c r="J3" s="263">
        <v>4.3</v>
      </c>
      <c r="K3" s="263">
        <v>4.1</v>
      </c>
      <c r="L3" s="263">
        <v>5.3</v>
      </c>
      <c r="M3" s="263">
        <v>6.1</v>
      </c>
      <c r="N3" s="263">
        <v>7.1</v>
      </c>
      <c r="O3" s="263">
        <v>6.7</v>
      </c>
      <c r="P3" s="263">
        <v>7</v>
      </c>
      <c r="Q3" s="263">
        <v>6.4</v>
      </c>
      <c r="R3" s="263">
        <v>5.3</v>
      </c>
      <c r="S3" s="263">
        <v>3.9</v>
      </c>
      <c r="T3" s="263">
        <v>3.2</v>
      </c>
      <c r="U3" s="263">
        <v>3</v>
      </c>
      <c r="V3" s="263">
        <v>2.8</v>
      </c>
      <c r="W3" s="263">
        <v>2.8</v>
      </c>
      <c r="X3" s="263">
        <v>2.4</v>
      </c>
      <c r="Y3" s="263">
        <v>0.5</v>
      </c>
      <c r="Z3" s="209">
        <f aca="true" t="shared" si="0" ref="Z3:Z33">AVERAGE(B3:Y3)</f>
        <v>3.6583333333333337</v>
      </c>
      <c r="AA3" s="267">
        <v>7.9</v>
      </c>
      <c r="AB3" s="268" t="s">
        <v>121</v>
      </c>
      <c r="AC3" s="2">
        <v>1</v>
      </c>
      <c r="AD3" s="267">
        <v>0.5</v>
      </c>
      <c r="AE3" s="270" t="s">
        <v>66</v>
      </c>
      <c r="AF3" s="1"/>
    </row>
    <row r="4" spans="1:32" ht="11.25" customHeight="1">
      <c r="A4" s="210">
        <v>2</v>
      </c>
      <c r="B4" s="263">
        <v>0.9</v>
      </c>
      <c r="C4" s="263">
        <v>-0.8</v>
      </c>
      <c r="D4" s="263">
        <v>-1.2</v>
      </c>
      <c r="E4" s="263">
        <v>-0.7</v>
      </c>
      <c r="F4" s="263">
        <v>-1.2</v>
      </c>
      <c r="G4" s="263">
        <v>-0.6</v>
      </c>
      <c r="H4" s="263">
        <v>0.5</v>
      </c>
      <c r="I4" s="263">
        <v>4.2</v>
      </c>
      <c r="J4" s="263">
        <v>5</v>
      </c>
      <c r="K4" s="263">
        <v>7</v>
      </c>
      <c r="L4" s="263">
        <v>7.6</v>
      </c>
      <c r="M4" s="263">
        <v>7.4</v>
      </c>
      <c r="N4" s="263">
        <v>7.8</v>
      </c>
      <c r="O4" s="263">
        <v>9</v>
      </c>
      <c r="P4" s="263">
        <v>8.2</v>
      </c>
      <c r="Q4" s="263">
        <v>6.6</v>
      </c>
      <c r="R4" s="263">
        <v>6.4</v>
      </c>
      <c r="S4" s="264">
        <v>4.7</v>
      </c>
      <c r="T4" s="263">
        <v>3.5</v>
      </c>
      <c r="U4" s="263">
        <v>2.8</v>
      </c>
      <c r="V4" s="263">
        <v>2.5</v>
      </c>
      <c r="W4" s="263">
        <v>2.8</v>
      </c>
      <c r="X4" s="263">
        <v>2.4</v>
      </c>
      <c r="Y4" s="263">
        <v>2.6</v>
      </c>
      <c r="Z4" s="209">
        <f t="shared" si="0"/>
        <v>3.641666666666666</v>
      </c>
      <c r="AA4" s="267">
        <v>9.7</v>
      </c>
      <c r="AB4" s="268" t="s">
        <v>161</v>
      </c>
      <c r="AC4" s="2">
        <v>2</v>
      </c>
      <c r="AD4" s="267">
        <v>-1.4</v>
      </c>
      <c r="AE4" s="270" t="s">
        <v>185</v>
      </c>
      <c r="AF4" s="1"/>
    </row>
    <row r="5" spans="1:32" ht="11.25" customHeight="1">
      <c r="A5" s="210">
        <v>3</v>
      </c>
      <c r="B5" s="263">
        <v>2.2</v>
      </c>
      <c r="C5" s="263">
        <v>2.1</v>
      </c>
      <c r="D5" s="263">
        <v>2.2</v>
      </c>
      <c r="E5" s="263">
        <v>1.8</v>
      </c>
      <c r="F5" s="263">
        <v>2</v>
      </c>
      <c r="G5" s="263">
        <v>2.2</v>
      </c>
      <c r="H5" s="263">
        <v>2.3</v>
      </c>
      <c r="I5" s="263">
        <v>7</v>
      </c>
      <c r="J5" s="263">
        <v>10</v>
      </c>
      <c r="K5" s="263">
        <v>10.9</v>
      </c>
      <c r="L5" s="263">
        <v>11.8</v>
      </c>
      <c r="M5" s="263">
        <v>11.8</v>
      </c>
      <c r="N5" s="263">
        <v>12.7</v>
      </c>
      <c r="O5" s="263">
        <v>16.3</v>
      </c>
      <c r="P5" s="263">
        <v>15.7</v>
      </c>
      <c r="Q5" s="263">
        <v>14.5</v>
      </c>
      <c r="R5" s="263">
        <v>12.1</v>
      </c>
      <c r="S5" s="263">
        <v>11</v>
      </c>
      <c r="T5" s="263">
        <v>10.8</v>
      </c>
      <c r="U5" s="263">
        <v>7.5</v>
      </c>
      <c r="V5" s="263">
        <v>6.4</v>
      </c>
      <c r="W5" s="263">
        <v>6</v>
      </c>
      <c r="X5" s="263">
        <v>5.4</v>
      </c>
      <c r="Y5" s="263">
        <v>5.1</v>
      </c>
      <c r="Z5" s="209">
        <f t="shared" si="0"/>
        <v>7.908333333333334</v>
      </c>
      <c r="AA5" s="267">
        <v>16.5</v>
      </c>
      <c r="AB5" s="268" t="s">
        <v>86</v>
      </c>
      <c r="AC5" s="2">
        <v>3</v>
      </c>
      <c r="AD5" s="267">
        <v>1.8</v>
      </c>
      <c r="AE5" s="270" t="s">
        <v>94</v>
      </c>
      <c r="AF5" s="1"/>
    </row>
    <row r="6" spans="1:32" ht="11.25" customHeight="1">
      <c r="A6" s="210">
        <v>4</v>
      </c>
      <c r="B6" s="263">
        <v>4.2</v>
      </c>
      <c r="C6" s="263">
        <v>4.1</v>
      </c>
      <c r="D6" s="263">
        <v>3.5</v>
      </c>
      <c r="E6" s="263">
        <v>3.8</v>
      </c>
      <c r="F6" s="263">
        <v>3.2</v>
      </c>
      <c r="G6" s="263">
        <v>2.8</v>
      </c>
      <c r="H6" s="263">
        <v>4.3</v>
      </c>
      <c r="I6" s="263">
        <v>6.8</v>
      </c>
      <c r="J6" s="263">
        <v>7.6</v>
      </c>
      <c r="K6" s="263">
        <v>7.4</v>
      </c>
      <c r="L6" s="263">
        <v>7.7</v>
      </c>
      <c r="M6" s="263">
        <v>8</v>
      </c>
      <c r="N6" s="263">
        <v>8.1</v>
      </c>
      <c r="O6" s="263">
        <v>7.8</v>
      </c>
      <c r="P6" s="263">
        <v>7.7</v>
      </c>
      <c r="Q6" s="263">
        <v>7</v>
      </c>
      <c r="R6" s="263">
        <v>6.8</v>
      </c>
      <c r="S6" s="263">
        <v>6.4</v>
      </c>
      <c r="T6" s="263">
        <v>5</v>
      </c>
      <c r="U6" s="263">
        <v>4.2</v>
      </c>
      <c r="V6" s="263">
        <v>4</v>
      </c>
      <c r="W6" s="263">
        <v>3.9</v>
      </c>
      <c r="X6" s="263">
        <v>4.4</v>
      </c>
      <c r="Y6" s="263">
        <v>5.4</v>
      </c>
      <c r="Z6" s="209">
        <f t="shared" si="0"/>
        <v>5.587500000000001</v>
      </c>
      <c r="AA6" s="267">
        <v>8.6</v>
      </c>
      <c r="AB6" s="268" t="s">
        <v>162</v>
      </c>
      <c r="AC6" s="2">
        <v>4</v>
      </c>
      <c r="AD6" s="267">
        <v>2.4</v>
      </c>
      <c r="AE6" s="270" t="s">
        <v>186</v>
      </c>
      <c r="AF6" s="1"/>
    </row>
    <row r="7" spans="1:32" ht="11.25" customHeight="1">
      <c r="A7" s="210">
        <v>5</v>
      </c>
      <c r="B7" s="263">
        <v>5.8</v>
      </c>
      <c r="C7" s="263">
        <v>5.8</v>
      </c>
      <c r="D7" s="263">
        <v>6.4</v>
      </c>
      <c r="E7" s="263">
        <v>6.3</v>
      </c>
      <c r="F7" s="263">
        <v>6.2</v>
      </c>
      <c r="G7" s="263">
        <v>5.7</v>
      </c>
      <c r="H7" s="263">
        <v>6.2</v>
      </c>
      <c r="I7" s="263">
        <v>7.5</v>
      </c>
      <c r="J7" s="263">
        <v>8.1</v>
      </c>
      <c r="K7" s="263">
        <v>8.1</v>
      </c>
      <c r="L7" s="263">
        <v>8.1</v>
      </c>
      <c r="M7" s="263">
        <v>8.2</v>
      </c>
      <c r="N7" s="263">
        <v>7.9</v>
      </c>
      <c r="O7" s="263">
        <v>8.2</v>
      </c>
      <c r="P7" s="263">
        <v>7.9</v>
      </c>
      <c r="Q7" s="263">
        <v>7.6</v>
      </c>
      <c r="R7" s="263">
        <v>7.6</v>
      </c>
      <c r="S7" s="263">
        <v>7.5</v>
      </c>
      <c r="T7" s="263">
        <v>7.4</v>
      </c>
      <c r="U7" s="263">
        <v>7.3</v>
      </c>
      <c r="V7" s="263">
        <v>7.3</v>
      </c>
      <c r="W7" s="263">
        <v>7.6</v>
      </c>
      <c r="X7" s="263">
        <v>7.9</v>
      </c>
      <c r="Y7" s="263">
        <v>8.1</v>
      </c>
      <c r="Z7" s="209">
        <f t="shared" si="0"/>
        <v>7.279166666666669</v>
      </c>
      <c r="AA7" s="267">
        <v>8.6</v>
      </c>
      <c r="AB7" s="268" t="s">
        <v>163</v>
      </c>
      <c r="AC7" s="2">
        <v>5</v>
      </c>
      <c r="AD7" s="267">
        <v>5.2</v>
      </c>
      <c r="AE7" s="270" t="s">
        <v>187</v>
      </c>
      <c r="AF7" s="1"/>
    </row>
    <row r="8" spans="1:32" ht="11.25" customHeight="1">
      <c r="A8" s="210">
        <v>6</v>
      </c>
      <c r="B8" s="263">
        <v>8.5</v>
      </c>
      <c r="C8" s="263">
        <v>8.8</v>
      </c>
      <c r="D8" s="263">
        <v>8.9</v>
      </c>
      <c r="E8" s="263">
        <v>9.3</v>
      </c>
      <c r="F8" s="263">
        <v>8.9</v>
      </c>
      <c r="G8" s="263">
        <v>9.2</v>
      </c>
      <c r="H8" s="263">
        <v>9.5</v>
      </c>
      <c r="I8" s="263">
        <v>9.6</v>
      </c>
      <c r="J8" s="263">
        <v>10.9</v>
      </c>
      <c r="K8" s="263">
        <v>12.7</v>
      </c>
      <c r="L8" s="263">
        <v>13</v>
      </c>
      <c r="M8" s="263">
        <v>13.1</v>
      </c>
      <c r="N8" s="263">
        <v>12.3</v>
      </c>
      <c r="O8" s="263">
        <v>11.4</v>
      </c>
      <c r="P8" s="263">
        <v>13.9</v>
      </c>
      <c r="Q8" s="263">
        <v>13.2</v>
      </c>
      <c r="R8" s="263">
        <v>12.7</v>
      </c>
      <c r="S8" s="263">
        <v>13.8</v>
      </c>
      <c r="T8" s="263">
        <v>14</v>
      </c>
      <c r="U8" s="263">
        <v>14.4</v>
      </c>
      <c r="V8" s="263">
        <v>14.8</v>
      </c>
      <c r="W8" s="263">
        <v>16</v>
      </c>
      <c r="X8" s="263">
        <v>15.7</v>
      </c>
      <c r="Y8" s="263">
        <v>15.7</v>
      </c>
      <c r="Z8" s="209">
        <f t="shared" si="0"/>
        <v>12.095833333333331</v>
      </c>
      <c r="AA8" s="267">
        <v>16</v>
      </c>
      <c r="AB8" s="268" t="s">
        <v>164</v>
      </c>
      <c r="AC8" s="2">
        <v>6</v>
      </c>
      <c r="AD8" s="267">
        <v>8.1</v>
      </c>
      <c r="AE8" s="270" t="s">
        <v>188</v>
      </c>
      <c r="AF8" s="1"/>
    </row>
    <row r="9" spans="1:32" ht="11.25" customHeight="1">
      <c r="A9" s="210">
        <v>7</v>
      </c>
      <c r="B9" s="263">
        <v>15.5</v>
      </c>
      <c r="C9" s="263">
        <v>15.5</v>
      </c>
      <c r="D9" s="263">
        <v>14.9</v>
      </c>
      <c r="E9" s="263">
        <v>15</v>
      </c>
      <c r="F9" s="263">
        <v>15.1</v>
      </c>
      <c r="G9" s="263">
        <v>15</v>
      </c>
      <c r="H9" s="263">
        <v>15.1</v>
      </c>
      <c r="I9" s="263">
        <v>15.1</v>
      </c>
      <c r="J9" s="263">
        <v>14.9</v>
      </c>
      <c r="K9" s="263">
        <v>14.5</v>
      </c>
      <c r="L9" s="263">
        <v>14.2</v>
      </c>
      <c r="M9" s="263">
        <v>14.6</v>
      </c>
      <c r="N9" s="263">
        <v>15.9</v>
      </c>
      <c r="O9" s="263">
        <v>15.8</v>
      </c>
      <c r="P9" s="263">
        <v>15.7</v>
      </c>
      <c r="Q9" s="263">
        <v>15.7</v>
      </c>
      <c r="R9" s="263">
        <v>15.4</v>
      </c>
      <c r="S9" s="263">
        <v>14.8</v>
      </c>
      <c r="T9" s="263">
        <v>14.2</v>
      </c>
      <c r="U9" s="263">
        <v>12.7</v>
      </c>
      <c r="V9" s="263">
        <v>12.7</v>
      </c>
      <c r="W9" s="263">
        <v>12.9</v>
      </c>
      <c r="X9" s="263">
        <v>12.4</v>
      </c>
      <c r="Y9" s="263">
        <v>12.6</v>
      </c>
      <c r="Z9" s="209">
        <f t="shared" si="0"/>
        <v>14.591666666666663</v>
      </c>
      <c r="AA9" s="267">
        <v>16.3</v>
      </c>
      <c r="AB9" s="268" t="s">
        <v>165</v>
      </c>
      <c r="AC9" s="2">
        <v>7</v>
      </c>
      <c r="AD9" s="267">
        <v>12.4</v>
      </c>
      <c r="AE9" s="270" t="s">
        <v>189</v>
      </c>
      <c r="AF9" s="1"/>
    </row>
    <row r="10" spans="1:32" ht="11.25" customHeight="1">
      <c r="A10" s="210">
        <v>8</v>
      </c>
      <c r="B10" s="263">
        <v>12.7</v>
      </c>
      <c r="C10" s="263">
        <v>11.6</v>
      </c>
      <c r="D10" s="263">
        <v>12.7</v>
      </c>
      <c r="E10" s="263">
        <v>11.6</v>
      </c>
      <c r="F10" s="263">
        <v>10.8</v>
      </c>
      <c r="G10" s="263">
        <v>11.1</v>
      </c>
      <c r="H10" s="263">
        <v>11.2</v>
      </c>
      <c r="I10" s="263">
        <v>10.6</v>
      </c>
      <c r="J10" s="263">
        <v>10.8</v>
      </c>
      <c r="K10" s="263">
        <v>11.2</v>
      </c>
      <c r="L10" s="263">
        <v>13.4</v>
      </c>
      <c r="M10" s="263">
        <v>16.7</v>
      </c>
      <c r="N10" s="263">
        <v>18.2</v>
      </c>
      <c r="O10" s="263">
        <v>17.9</v>
      </c>
      <c r="P10" s="263">
        <v>15</v>
      </c>
      <c r="Q10" s="263">
        <v>15.1</v>
      </c>
      <c r="R10" s="263">
        <v>14.6</v>
      </c>
      <c r="S10" s="263">
        <v>14.9</v>
      </c>
      <c r="T10" s="263">
        <v>14.8</v>
      </c>
      <c r="U10" s="263">
        <v>13.6</v>
      </c>
      <c r="V10" s="263">
        <v>13.8</v>
      </c>
      <c r="W10" s="263">
        <v>13.9</v>
      </c>
      <c r="X10" s="263">
        <v>13.2</v>
      </c>
      <c r="Y10" s="263">
        <v>11.9</v>
      </c>
      <c r="Z10" s="209">
        <f t="shared" si="0"/>
        <v>13.387499999999998</v>
      </c>
      <c r="AA10" s="267">
        <v>19.6</v>
      </c>
      <c r="AB10" s="268" t="s">
        <v>166</v>
      </c>
      <c r="AC10" s="2">
        <v>8</v>
      </c>
      <c r="AD10" s="267">
        <v>10.2</v>
      </c>
      <c r="AE10" s="270" t="s">
        <v>190</v>
      </c>
      <c r="AF10" s="1"/>
    </row>
    <row r="11" spans="1:32" ht="11.25" customHeight="1">
      <c r="A11" s="210">
        <v>9</v>
      </c>
      <c r="B11" s="263">
        <v>12.8</v>
      </c>
      <c r="C11" s="263">
        <v>11.9</v>
      </c>
      <c r="D11" s="263">
        <v>11</v>
      </c>
      <c r="E11" s="263">
        <v>10.5</v>
      </c>
      <c r="F11" s="263">
        <v>8.8</v>
      </c>
      <c r="G11" s="263">
        <v>8</v>
      </c>
      <c r="H11" s="263">
        <v>7.7</v>
      </c>
      <c r="I11" s="263">
        <v>7.1</v>
      </c>
      <c r="J11" s="263">
        <v>5.7</v>
      </c>
      <c r="K11" s="263">
        <v>4.7</v>
      </c>
      <c r="L11" s="263">
        <v>4.3</v>
      </c>
      <c r="M11" s="263">
        <v>4</v>
      </c>
      <c r="N11" s="263">
        <v>3.9</v>
      </c>
      <c r="O11" s="263">
        <v>3.4</v>
      </c>
      <c r="P11" s="263">
        <v>3.3</v>
      </c>
      <c r="Q11" s="263">
        <v>2.9</v>
      </c>
      <c r="R11" s="263">
        <v>2.7</v>
      </c>
      <c r="S11" s="263">
        <v>2.4</v>
      </c>
      <c r="T11" s="263">
        <v>1.8</v>
      </c>
      <c r="U11" s="263">
        <v>1.6</v>
      </c>
      <c r="V11" s="263">
        <v>1.7</v>
      </c>
      <c r="W11" s="263">
        <v>2.1</v>
      </c>
      <c r="X11" s="263">
        <v>2.2</v>
      </c>
      <c r="Y11" s="263">
        <v>2.2</v>
      </c>
      <c r="Z11" s="209">
        <f t="shared" si="0"/>
        <v>5.279166666666668</v>
      </c>
      <c r="AA11" s="267">
        <v>12.9</v>
      </c>
      <c r="AB11" s="268" t="s">
        <v>167</v>
      </c>
      <c r="AC11" s="2">
        <v>9</v>
      </c>
      <c r="AD11" s="267">
        <v>1.5</v>
      </c>
      <c r="AE11" s="270" t="s">
        <v>191</v>
      </c>
      <c r="AF11" s="1"/>
    </row>
    <row r="12" spans="1:32" ht="11.25" customHeight="1">
      <c r="A12" s="218">
        <v>10</v>
      </c>
      <c r="B12" s="265">
        <v>2.3</v>
      </c>
      <c r="C12" s="265">
        <v>3.1</v>
      </c>
      <c r="D12" s="265">
        <v>3.3</v>
      </c>
      <c r="E12" s="265">
        <v>3.3</v>
      </c>
      <c r="F12" s="265">
        <v>2.9</v>
      </c>
      <c r="G12" s="265">
        <v>2.9</v>
      </c>
      <c r="H12" s="265">
        <v>2.9</v>
      </c>
      <c r="I12" s="265">
        <v>3.6</v>
      </c>
      <c r="J12" s="265">
        <v>4.6</v>
      </c>
      <c r="K12" s="265">
        <v>5.5</v>
      </c>
      <c r="L12" s="265">
        <v>6.7</v>
      </c>
      <c r="M12" s="265">
        <v>7</v>
      </c>
      <c r="N12" s="265">
        <v>7</v>
      </c>
      <c r="O12" s="265">
        <v>6.2</v>
      </c>
      <c r="P12" s="265">
        <v>5.8</v>
      </c>
      <c r="Q12" s="265">
        <v>6</v>
      </c>
      <c r="R12" s="265">
        <v>5.3</v>
      </c>
      <c r="S12" s="265">
        <v>5</v>
      </c>
      <c r="T12" s="265">
        <v>4.5</v>
      </c>
      <c r="U12" s="265">
        <v>4.3</v>
      </c>
      <c r="V12" s="265">
        <v>4.2</v>
      </c>
      <c r="W12" s="265">
        <v>4.3</v>
      </c>
      <c r="X12" s="265">
        <v>4.5</v>
      </c>
      <c r="Y12" s="265">
        <v>4.3</v>
      </c>
      <c r="Z12" s="219">
        <f t="shared" si="0"/>
        <v>4.5625</v>
      </c>
      <c r="AA12" s="266">
        <v>7.2</v>
      </c>
      <c r="AB12" s="269" t="s">
        <v>168</v>
      </c>
      <c r="AC12" s="206">
        <v>10</v>
      </c>
      <c r="AD12" s="266">
        <v>2.2</v>
      </c>
      <c r="AE12" s="271" t="s">
        <v>192</v>
      </c>
      <c r="AF12" s="1"/>
    </row>
    <row r="13" spans="1:32" ht="11.25" customHeight="1">
      <c r="A13" s="210">
        <v>11</v>
      </c>
      <c r="B13" s="263">
        <v>4</v>
      </c>
      <c r="C13" s="263">
        <v>3.7</v>
      </c>
      <c r="D13" s="263">
        <v>3.6</v>
      </c>
      <c r="E13" s="263">
        <v>3.5</v>
      </c>
      <c r="F13" s="263">
        <v>3.4</v>
      </c>
      <c r="G13" s="263">
        <v>3.1</v>
      </c>
      <c r="H13" s="263">
        <v>3.2</v>
      </c>
      <c r="I13" s="263">
        <v>3.5</v>
      </c>
      <c r="J13" s="263">
        <v>4.1</v>
      </c>
      <c r="K13" s="263">
        <v>4.8</v>
      </c>
      <c r="L13" s="263">
        <v>4.6</v>
      </c>
      <c r="M13" s="263">
        <v>5.2</v>
      </c>
      <c r="N13" s="263">
        <v>4.6</v>
      </c>
      <c r="O13" s="263">
        <v>4.6</v>
      </c>
      <c r="P13" s="263">
        <v>4.5</v>
      </c>
      <c r="Q13" s="263">
        <v>4.4</v>
      </c>
      <c r="R13" s="263">
        <v>4.5</v>
      </c>
      <c r="S13" s="263">
        <v>4.4</v>
      </c>
      <c r="T13" s="263">
        <v>4.1</v>
      </c>
      <c r="U13" s="263">
        <v>4</v>
      </c>
      <c r="V13" s="263">
        <v>3.7</v>
      </c>
      <c r="W13" s="263">
        <v>3.9</v>
      </c>
      <c r="X13" s="263">
        <v>3.7</v>
      </c>
      <c r="Y13" s="263">
        <v>3.6</v>
      </c>
      <c r="Z13" s="209">
        <f t="shared" si="0"/>
        <v>4.029166666666668</v>
      </c>
      <c r="AA13" s="267">
        <v>5.2</v>
      </c>
      <c r="AB13" s="268" t="s">
        <v>169</v>
      </c>
      <c r="AC13" s="2">
        <v>11</v>
      </c>
      <c r="AD13" s="267">
        <v>3</v>
      </c>
      <c r="AE13" s="270" t="s">
        <v>193</v>
      </c>
      <c r="AF13" s="1"/>
    </row>
    <row r="14" spans="1:32" ht="11.25" customHeight="1">
      <c r="A14" s="210">
        <v>12</v>
      </c>
      <c r="B14" s="263">
        <v>3.7</v>
      </c>
      <c r="C14" s="263">
        <v>3.7</v>
      </c>
      <c r="D14" s="263">
        <v>3.2</v>
      </c>
      <c r="E14" s="263">
        <v>3</v>
      </c>
      <c r="F14" s="263">
        <v>2.8</v>
      </c>
      <c r="G14" s="263">
        <v>2.7</v>
      </c>
      <c r="H14" s="263">
        <v>3.3</v>
      </c>
      <c r="I14" s="263">
        <v>4.8</v>
      </c>
      <c r="J14" s="263">
        <v>4.6</v>
      </c>
      <c r="K14" s="263">
        <v>5.1</v>
      </c>
      <c r="L14" s="263">
        <v>5.3</v>
      </c>
      <c r="M14" s="263">
        <v>5.8</v>
      </c>
      <c r="N14" s="263">
        <v>6.1</v>
      </c>
      <c r="O14" s="263">
        <v>5.9</v>
      </c>
      <c r="P14" s="263">
        <v>5.4</v>
      </c>
      <c r="Q14" s="263">
        <v>5.1</v>
      </c>
      <c r="R14" s="263">
        <v>5.1</v>
      </c>
      <c r="S14" s="263">
        <v>4.5</v>
      </c>
      <c r="T14" s="263">
        <v>3.8</v>
      </c>
      <c r="U14" s="263">
        <v>3.8</v>
      </c>
      <c r="V14" s="263">
        <v>3.8</v>
      </c>
      <c r="W14" s="263">
        <v>4.1</v>
      </c>
      <c r="X14" s="263">
        <v>4.3</v>
      </c>
      <c r="Y14" s="263">
        <v>4.4</v>
      </c>
      <c r="Z14" s="209">
        <f t="shared" si="0"/>
        <v>4.345833333333332</v>
      </c>
      <c r="AA14" s="267">
        <v>6.3</v>
      </c>
      <c r="AB14" s="268" t="s">
        <v>170</v>
      </c>
      <c r="AC14" s="2">
        <v>12</v>
      </c>
      <c r="AD14" s="267">
        <v>2.7</v>
      </c>
      <c r="AE14" s="270" t="s">
        <v>187</v>
      </c>
      <c r="AF14" s="1"/>
    </row>
    <row r="15" spans="1:32" ht="11.25" customHeight="1">
      <c r="A15" s="210">
        <v>13</v>
      </c>
      <c r="B15" s="263">
        <v>4.4</v>
      </c>
      <c r="C15" s="263">
        <v>4.1</v>
      </c>
      <c r="D15" s="263">
        <v>3.5</v>
      </c>
      <c r="E15" s="263">
        <v>2.5</v>
      </c>
      <c r="F15" s="263">
        <v>3.5</v>
      </c>
      <c r="G15" s="263">
        <v>3.8</v>
      </c>
      <c r="H15" s="263">
        <v>5.1</v>
      </c>
      <c r="I15" s="263">
        <v>5.7</v>
      </c>
      <c r="J15" s="263">
        <v>6.2</v>
      </c>
      <c r="K15" s="263">
        <v>6.5</v>
      </c>
      <c r="L15" s="263">
        <v>6.7</v>
      </c>
      <c r="M15" s="263">
        <v>6.4</v>
      </c>
      <c r="N15" s="263">
        <v>6.5</v>
      </c>
      <c r="O15" s="263">
        <v>6.6</v>
      </c>
      <c r="P15" s="263">
        <v>6.6</v>
      </c>
      <c r="Q15" s="263">
        <v>6.7</v>
      </c>
      <c r="R15" s="263">
        <v>6.5</v>
      </c>
      <c r="S15" s="263">
        <v>6.3</v>
      </c>
      <c r="T15" s="263">
        <v>6.2</v>
      </c>
      <c r="U15" s="263">
        <v>6.3</v>
      </c>
      <c r="V15" s="263">
        <v>6.4</v>
      </c>
      <c r="W15" s="263">
        <v>5.6</v>
      </c>
      <c r="X15" s="263">
        <v>5</v>
      </c>
      <c r="Y15" s="263">
        <v>4.8</v>
      </c>
      <c r="Z15" s="209">
        <f t="shared" si="0"/>
        <v>5.495833333333334</v>
      </c>
      <c r="AA15" s="267">
        <v>6.9</v>
      </c>
      <c r="AB15" s="268" t="s">
        <v>171</v>
      </c>
      <c r="AC15" s="2">
        <v>13</v>
      </c>
      <c r="AD15" s="267">
        <v>2.5</v>
      </c>
      <c r="AE15" s="270" t="s">
        <v>194</v>
      </c>
      <c r="AF15" s="1"/>
    </row>
    <row r="16" spans="1:32" ht="11.25" customHeight="1">
      <c r="A16" s="210">
        <v>14</v>
      </c>
      <c r="B16" s="263">
        <v>4.7</v>
      </c>
      <c r="C16" s="263">
        <v>4.5</v>
      </c>
      <c r="D16" s="263">
        <v>4.4</v>
      </c>
      <c r="E16" s="263">
        <v>5.6</v>
      </c>
      <c r="F16" s="263">
        <v>5.7</v>
      </c>
      <c r="G16" s="263">
        <v>5.5</v>
      </c>
      <c r="H16" s="263">
        <v>5.8</v>
      </c>
      <c r="I16" s="263">
        <v>6.1</v>
      </c>
      <c r="J16" s="263">
        <v>6.3</v>
      </c>
      <c r="K16" s="263">
        <v>6.8</v>
      </c>
      <c r="L16" s="263">
        <v>7</v>
      </c>
      <c r="M16" s="263">
        <v>6.9</v>
      </c>
      <c r="N16" s="263">
        <v>6.7</v>
      </c>
      <c r="O16" s="263">
        <v>6.6</v>
      </c>
      <c r="P16" s="263">
        <v>6.4</v>
      </c>
      <c r="Q16" s="263">
        <v>5.8</v>
      </c>
      <c r="R16" s="263">
        <v>5.4</v>
      </c>
      <c r="S16" s="263">
        <v>5.2</v>
      </c>
      <c r="T16" s="263">
        <v>4.7</v>
      </c>
      <c r="U16" s="263">
        <v>4.5</v>
      </c>
      <c r="V16" s="263">
        <v>4.4</v>
      </c>
      <c r="W16" s="263">
        <v>4.3</v>
      </c>
      <c r="X16" s="263">
        <v>4.3</v>
      </c>
      <c r="Y16" s="263">
        <v>4.5</v>
      </c>
      <c r="Z16" s="209">
        <f t="shared" si="0"/>
        <v>5.504166666666667</v>
      </c>
      <c r="AA16" s="267">
        <v>7</v>
      </c>
      <c r="AB16" s="268" t="s">
        <v>172</v>
      </c>
      <c r="AC16" s="2">
        <v>14</v>
      </c>
      <c r="AD16" s="267">
        <v>4.2</v>
      </c>
      <c r="AE16" s="270" t="s">
        <v>195</v>
      </c>
      <c r="AF16" s="1"/>
    </row>
    <row r="17" spans="1:32" ht="11.25" customHeight="1">
      <c r="A17" s="210">
        <v>15</v>
      </c>
      <c r="B17" s="263">
        <v>4.8</v>
      </c>
      <c r="C17" s="263">
        <v>4.9</v>
      </c>
      <c r="D17" s="263">
        <v>5.1</v>
      </c>
      <c r="E17" s="263">
        <v>5</v>
      </c>
      <c r="F17" s="263">
        <v>5.1</v>
      </c>
      <c r="G17" s="263">
        <v>4.9</v>
      </c>
      <c r="H17" s="263">
        <v>5.5</v>
      </c>
      <c r="I17" s="263">
        <v>6.9</v>
      </c>
      <c r="J17" s="263">
        <v>8.3</v>
      </c>
      <c r="K17" s="263">
        <v>9.6</v>
      </c>
      <c r="L17" s="263">
        <v>10.3</v>
      </c>
      <c r="M17" s="263">
        <v>10.9</v>
      </c>
      <c r="N17" s="263">
        <v>12</v>
      </c>
      <c r="O17" s="263">
        <v>11.8</v>
      </c>
      <c r="P17" s="263">
        <v>11</v>
      </c>
      <c r="Q17" s="263">
        <v>9.7</v>
      </c>
      <c r="R17" s="263">
        <v>8.4</v>
      </c>
      <c r="S17" s="263">
        <v>7</v>
      </c>
      <c r="T17" s="263">
        <v>5.9</v>
      </c>
      <c r="U17" s="263">
        <v>5.6</v>
      </c>
      <c r="V17" s="263">
        <v>5.6</v>
      </c>
      <c r="W17" s="263">
        <v>3.8</v>
      </c>
      <c r="X17" s="263">
        <v>2.9</v>
      </c>
      <c r="Y17" s="263">
        <v>2.1</v>
      </c>
      <c r="Z17" s="209">
        <f t="shared" si="0"/>
        <v>6.962500000000001</v>
      </c>
      <c r="AA17" s="267">
        <v>12</v>
      </c>
      <c r="AB17" s="268" t="s">
        <v>173</v>
      </c>
      <c r="AC17" s="2">
        <v>15</v>
      </c>
      <c r="AD17" s="267">
        <v>2.1</v>
      </c>
      <c r="AE17" s="270" t="s">
        <v>66</v>
      </c>
      <c r="AF17" s="1"/>
    </row>
    <row r="18" spans="1:32" ht="11.25" customHeight="1">
      <c r="A18" s="210">
        <v>16</v>
      </c>
      <c r="B18" s="263">
        <v>2.1</v>
      </c>
      <c r="C18" s="263">
        <v>1.5</v>
      </c>
      <c r="D18" s="263">
        <v>1.4</v>
      </c>
      <c r="E18" s="263">
        <v>1.2</v>
      </c>
      <c r="F18" s="263">
        <v>1.7</v>
      </c>
      <c r="G18" s="263">
        <v>1.6</v>
      </c>
      <c r="H18" s="263">
        <v>3.4</v>
      </c>
      <c r="I18" s="263">
        <v>7.4</v>
      </c>
      <c r="J18" s="263">
        <v>8.5</v>
      </c>
      <c r="K18" s="263">
        <v>8.9</v>
      </c>
      <c r="L18" s="263">
        <v>9.6</v>
      </c>
      <c r="M18" s="263">
        <v>10.1</v>
      </c>
      <c r="N18" s="263">
        <v>11.2</v>
      </c>
      <c r="O18" s="263">
        <v>10.4</v>
      </c>
      <c r="P18" s="263">
        <v>10.4</v>
      </c>
      <c r="Q18" s="263">
        <v>10.4</v>
      </c>
      <c r="R18" s="263">
        <v>11.1</v>
      </c>
      <c r="S18" s="263">
        <v>9</v>
      </c>
      <c r="T18" s="263">
        <v>7.9</v>
      </c>
      <c r="U18" s="263">
        <v>7.5</v>
      </c>
      <c r="V18" s="263">
        <v>6.9</v>
      </c>
      <c r="W18" s="263">
        <v>6.4</v>
      </c>
      <c r="X18" s="263">
        <v>6.2</v>
      </c>
      <c r="Y18" s="263">
        <v>6.3</v>
      </c>
      <c r="Z18" s="209">
        <f t="shared" si="0"/>
        <v>6.712500000000001</v>
      </c>
      <c r="AA18" s="267">
        <v>11.3</v>
      </c>
      <c r="AB18" s="268" t="s">
        <v>87</v>
      </c>
      <c r="AC18" s="2">
        <v>16</v>
      </c>
      <c r="AD18" s="267">
        <v>1.1</v>
      </c>
      <c r="AE18" s="270" t="s">
        <v>196</v>
      </c>
      <c r="AF18" s="1"/>
    </row>
    <row r="19" spans="1:32" ht="11.25" customHeight="1">
      <c r="A19" s="210">
        <v>17</v>
      </c>
      <c r="B19" s="263">
        <v>7</v>
      </c>
      <c r="C19" s="263">
        <v>6.7</v>
      </c>
      <c r="D19" s="263">
        <v>6.4</v>
      </c>
      <c r="E19" s="263">
        <v>6.4</v>
      </c>
      <c r="F19" s="263">
        <v>6.6</v>
      </c>
      <c r="G19" s="263">
        <v>6.3</v>
      </c>
      <c r="H19" s="263">
        <v>8.1</v>
      </c>
      <c r="I19" s="263">
        <v>11.3</v>
      </c>
      <c r="J19" s="263">
        <v>13.5</v>
      </c>
      <c r="K19" s="263">
        <v>14.4</v>
      </c>
      <c r="L19" s="263">
        <v>14.5</v>
      </c>
      <c r="M19" s="263">
        <v>13.9</v>
      </c>
      <c r="N19" s="263">
        <v>14.7</v>
      </c>
      <c r="O19" s="263">
        <v>15.4</v>
      </c>
      <c r="P19" s="263">
        <v>14.7</v>
      </c>
      <c r="Q19" s="263">
        <v>14.3</v>
      </c>
      <c r="R19" s="263">
        <v>13.7</v>
      </c>
      <c r="S19" s="263">
        <v>12</v>
      </c>
      <c r="T19" s="263">
        <v>10.5</v>
      </c>
      <c r="U19" s="263">
        <v>9.8</v>
      </c>
      <c r="V19" s="263">
        <v>9.6</v>
      </c>
      <c r="W19" s="263">
        <v>9.2</v>
      </c>
      <c r="X19" s="263">
        <v>8.8</v>
      </c>
      <c r="Y19" s="263">
        <v>8.9</v>
      </c>
      <c r="Z19" s="209">
        <f t="shared" si="0"/>
        <v>10.695833333333333</v>
      </c>
      <c r="AA19" s="267">
        <v>15.7</v>
      </c>
      <c r="AB19" s="268" t="s">
        <v>174</v>
      </c>
      <c r="AC19" s="2">
        <v>17</v>
      </c>
      <c r="AD19" s="267">
        <v>5.8</v>
      </c>
      <c r="AE19" s="270" t="s">
        <v>197</v>
      </c>
      <c r="AF19" s="1"/>
    </row>
    <row r="20" spans="1:32" ht="11.25" customHeight="1">
      <c r="A20" s="210">
        <v>18</v>
      </c>
      <c r="B20" s="263">
        <v>8.3</v>
      </c>
      <c r="C20" s="263">
        <v>8.3</v>
      </c>
      <c r="D20" s="263">
        <v>7.7</v>
      </c>
      <c r="E20" s="263">
        <v>6.8</v>
      </c>
      <c r="F20" s="263">
        <v>6.6</v>
      </c>
      <c r="G20" s="263">
        <v>6.5</v>
      </c>
      <c r="H20" s="263">
        <v>8.9</v>
      </c>
      <c r="I20" s="263">
        <v>13.6</v>
      </c>
      <c r="J20" s="263">
        <v>14.9</v>
      </c>
      <c r="K20" s="263">
        <v>15.8</v>
      </c>
      <c r="L20" s="263">
        <v>14.4</v>
      </c>
      <c r="M20" s="263">
        <v>14.9</v>
      </c>
      <c r="N20" s="263">
        <v>19.9</v>
      </c>
      <c r="O20" s="263">
        <v>20.4</v>
      </c>
      <c r="P20" s="263">
        <v>20</v>
      </c>
      <c r="Q20" s="263">
        <v>18.9</v>
      </c>
      <c r="R20" s="263">
        <v>17.6</v>
      </c>
      <c r="S20" s="263">
        <v>16.9</v>
      </c>
      <c r="T20" s="263">
        <v>16.5</v>
      </c>
      <c r="U20" s="263">
        <v>16.1</v>
      </c>
      <c r="V20" s="263">
        <v>15.8</v>
      </c>
      <c r="W20" s="263">
        <v>15.6</v>
      </c>
      <c r="X20" s="263">
        <v>15.6</v>
      </c>
      <c r="Y20" s="263">
        <v>15.3</v>
      </c>
      <c r="Z20" s="209">
        <f t="shared" si="0"/>
        <v>13.970833333333339</v>
      </c>
      <c r="AA20" s="267">
        <v>20.7</v>
      </c>
      <c r="AB20" s="268" t="s">
        <v>91</v>
      </c>
      <c r="AC20" s="2">
        <v>18</v>
      </c>
      <c r="AD20" s="267">
        <v>6.5</v>
      </c>
      <c r="AE20" s="270" t="s">
        <v>198</v>
      </c>
      <c r="AF20" s="1"/>
    </row>
    <row r="21" spans="1:32" ht="11.25" customHeight="1">
      <c r="A21" s="210">
        <v>19</v>
      </c>
      <c r="B21" s="263">
        <v>14.5</v>
      </c>
      <c r="C21" s="263">
        <v>14.5</v>
      </c>
      <c r="D21" s="263">
        <v>14.4</v>
      </c>
      <c r="E21" s="263">
        <v>14.3</v>
      </c>
      <c r="F21" s="263">
        <v>13.4</v>
      </c>
      <c r="G21" s="263">
        <v>12.6</v>
      </c>
      <c r="H21" s="263">
        <v>12.8</v>
      </c>
      <c r="I21" s="263">
        <v>12.5</v>
      </c>
      <c r="J21" s="263">
        <v>12.8</v>
      </c>
      <c r="K21" s="263">
        <v>13.8</v>
      </c>
      <c r="L21" s="263">
        <v>14.4</v>
      </c>
      <c r="M21" s="263">
        <v>15.1</v>
      </c>
      <c r="N21" s="263">
        <v>14.9</v>
      </c>
      <c r="O21" s="263">
        <v>14.9</v>
      </c>
      <c r="P21" s="263">
        <v>15.5</v>
      </c>
      <c r="Q21" s="263">
        <v>16</v>
      </c>
      <c r="R21" s="263">
        <v>16.5</v>
      </c>
      <c r="S21" s="263">
        <v>15.5</v>
      </c>
      <c r="T21" s="263">
        <v>13</v>
      </c>
      <c r="U21" s="263">
        <v>14.7</v>
      </c>
      <c r="V21" s="263">
        <v>13.6</v>
      </c>
      <c r="W21" s="263">
        <v>14.2</v>
      </c>
      <c r="X21" s="263">
        <v>13.7</v>
      </c>
      <c r="Y21" s="263">
        <v>13.6</v>
      </c>
      <c r="Z21" s="209">
        <f t="shared" si="0"/>
        <v>14.216666666666667</v>
      </c>
      <c r="AA21" s="267">
        <v>17</v>
      </c>
      <c r="AB21" s="268" t="s">
        <v>175</v>
      </c>
      <c r="AC21" s="2">
        <v>19</v>
      </c>
      <c r="AD21" s="267">
        <v>12.3</v>
      </c>
      <c r="AE21" s="270" t="s">
        <v>199</v>
      </c>
      <c r="AF21" s="1"/>
    </row>
    <row r="22" spans="1:32" ht="11.25" customHeight="1">
      <c r="A22" s="218">
        <v>20</v>
      </c>
      <c r="B22" s="265">
        <v>11.8</v>
      </c>
      <c r="C22" s="265">
        <v>11.2</v>
      </c>
      <c r="D22" s="265">
        <v>11.1</v>
      </c>
      <c r="E22" s="265">
        <v>9.3</v>
      </c>
      <c r="F22" s="265">
        <v>9.4</v>
      </c>
      <c r="G22" s="265">
        <v>8.8</v>
      </c>
      <c r="H22" s="265">
        <v>9.5</v>
      </c>
      <c r="I22" s="265">
        <v>10.9</v>
      </c>
      <c r="J22" s="265">
        <v>13.1</v>
      </c>
      <c r="K22" s="265">
        <v>15</v>
      </c>
      <c r="L22" s="265">
        <v>15.2</v>
      </c>
      <c r="M22" s="265">
        <v>11</v>
      </c>
      <c r="N22" s="265">
        <v>10</v>
      </c>
      <c r="O22" s="265">
        <v>9.8</v>
      </c>
      <c r="P22" s="265">
        <v>9.6</v>
      </c>
      <c r="Q22" s="265">
        <v>9.7</v>
      </c>
      <c r="R22" s="265">
        <v>9.9</v>
      </c>
      <c r="S22" s="265">
        <v>9.7</v>
      </c>
      <c r="T22" s="265">
        <v>9.4</v>
      </c>
      <c r="U22" s="265">
        <v>8.7</v>
      </c>
      <c r="V22" s="265">
        <v>8.2</v>
      </c>
      <c r="W22" s="265">
        <v>5.9</v>
      </c>
      <c r="X22" s="265">
        <v>6.6</v>
      </c>
      <c r="Y22" s="265">
        <v>7.4</v>
      </c>
      <c r="Z22" s="219">
        <f t="shared" si="0"/>
        <v>10.049999999999999</v>
      </c>
      <c r="AA22" s="266">
        <v>15.9</v>
      </c>
      <c r="AB22" s="269" t="s">
        <v>74</v>
      </c>
      <c r="AC22" s="206">
        <v>20</v>
      </c>
      <c r="AD22" s="266">
        <v>5.8</v>
      </c>
      <c r="AE22" s="271" t="s">
        <v>200</v>
      </c>
      <c r="AF22" s="1"/>
    </row>
    <row r="23" spans="1:32" ht="11.25" customHeight="1">
      <c r="A23" s="210">
        <v>21</v>
      </c>
      <c r="B23" s="263">
        <v>7.1</v>
      </c>
      <c r="C23" s="263">
        <v>6.8</v>
      </c>
      <c r="D23" s="263">
        <v>6.6</v>
      </c>
      <c r="E23" s="263">
        <v>6.5</v>
      </c>
      <c r="F23" s="263">
        <v>6.4</v>
      </c>
      <c r="G23" s="263">
        <v>6.3</v>
      </c>
      <c r="H23" s="263">
        <v>6.4</v>
      </c>
      <c r="I23" s="263">
        <v>6.6</v>
      </c>
      <c r="J23" s="263">
        <v>7</v>
      </c>
      <c r="K23" s="263">
        <v>7.4</v>
      </c>
      <c r="L23" s="263">
        <v>7.9</v>
      </c>
      <c r="M23" s="263">
        <v>7.6</v>
      </c>
      <c r="N23" s="263">
        <v>7.7</v>
      </c>
      <c r="O23" s="263">
        <v>6.9</v>
      </c>
      <c r="P23" s="263">
        <v>7.1</v>
      </c>
      <c r="Q23" s="263">
        <v>6.9</v>
      </c>
      <c r="R23" s="263">
        <v>6.7</v>
      </c>
      <c r="S23" s="263">
        <v>6.3</v>
      </c>
      <c r="T23" s="263">
        <v>4.7</v>
      </c>
      <c r="U23" s="263">
        <v>4</v>
      </c>
      <c r="V23" s="263">
        <v>3.6</v>
      </c>
      <c r="W23" s="263">
        <v>2.8</v>
      </c>
      <c r="X23" s="263">
        <v>2.8</v>
      </c>
      <c r="Y23" s="263">
        <v>2.4</v>
      </c>
      <c r="Z23" s="209">
        <f t="shared" si="0"/>
        <v>6.020833333333335</v>
      </c>
      <c r="AA23" s="267">
        <v>9</v>
      </c>
      <c r="AB23" s="268" t="s">
        <v>176</v>
      </c>
      <c r="AC23" s="2">
        <v>21</v>
      </c>
      <c r="AD23" s="267">
        <v>2</v>
      </c>
      <c r="AE23" s="270" t="s">
        <v>201</v>
      </c>
      <c r="AF23" s="1"/>
    </row>
    <row r="24" spans="1:32" ht="11.25" customHeight="1">
      <c r="A24" s="210">
        <v>22</v>
      </c>
      <c r="B24" s="263">
        <v>2.9</v>
      </c>
      <c r="C24" s="263">
        <v>3.9</v>
      </c>
      <c r="D24" s="263">
        <v>3.2</v>
      </c>
      <c r="E24" s="263">
        <v>3.7</v>
      </c>
      <c r="F24" s="263">
        <v>3.4</v>
      </c>
      <c r="G24" s="263">
        <v>2</v>
      </c>
      <c r="H24" s="263">
        <v>5.4</v>
      </c>
      <c r="I24" s="263">
        <v>8.9</v>
      </c>
      <c r="J24" s="263">
        <v>10.4</v>
      </c>
      <c r="K24" s="263">
        <v>10.9</v>
      </c>
      <c r="L24" s="263">
        <v>11.1</v>
      </c>
      <c r="M24" s="263">
        <v>11.3</v>
      </c>
      <c r="N24" s="263">
        <v>12.1</v>
      </c>
      <c r="O24" s="263">
        <v>13.9</v>
      </c>
      <c r="P24" s="263">
        <v>10.5</v>
      </c>
      <c r="Q24" s="263">
        <v>10.7</v>
      </c>
      <c r="R24" s="263">
        <v>10.7</v>
      </c>
      <c r="S24" s="263">
        <v>10.5</v>
      </c>
      <c r="T24" s="263">
        <v>9.8</v>
      </c>
      <c r="U24" s="263">
        <v>8.5</v>
      </c>
      <c r="V24" s="263">
        <v>8</v>
      </c>
      <c r="W24" s="263">
        <v>7.7</v>
      </c>
      <c r="X24" s="263">
        <v>7.6</v>
      </c>
      <c r="Y24" s="263">
        <v>7.1</v>
      </c>
      <c r="Z24" s="209">
        <f t="shared" si="0"/>
        <v>8.091666666666667</v>
      </c>
      <c r="AA24" s="267">
        <v>14</v>
      </c>
      <c r="AB24" s="268" t="s">
        <v>177</v>
      </c>
      <c r="AC24" s="2">
        <v>22</v>
      </c>
      <c r="AD24" s="267">
        <v>1.9</v>
      </c>
      <c r="AE24" s="270" t="s">
        <v>202</v>
      </c>
      <c r="AF24" s="1"/>
    </row>
    <row r="25" spans="1:32" ht="11.25" customHeight="1">
      <c r="A25" s="210">
        <v>23</v>
      </c>
      <c r="B25" s="263">
        <v>7.5</v>
      </c>
      <c r="C25" s="263">
        <v>6.6</v>
      </c>
      <c r="D25" s="263">
        <v>7.5</v>
      </c>
      <c r="E25" s="263">
        <v>10.7</v>
      </c>
      <c r="F25" s="263">
        <v>10.8</v>
      </c>
      <c r="G25" s="263">
        <v>9.4</v>
      </c>
      <c r="H25" s="263">
        <v>9.2</v>
      </c>
      <c r="I25" s="263">
        <v>9.9</v>
      </c>
      <c r="J25" s="263">
        <v>10.7</v>
      </c>
      <c r="K25" s="263">
        <v>11.2</v>
      </c>
      <c r="L25" s="263">
        <v>10.4</v>
      </c>
      <c r="M25" s="263">
        <v>10.5</v>
      </c>
      <c r="N25" s="263">
        <v>10.3</v>
      </c>
      <c r="O25" s="263">
        <v>10.2</v>
      </c>
      <c r="P25" s="263">
        <v>9.5</v>
      </c>
      <c r="Q25" s="263">
        <v>9.2</v>
      </c>
      <c r="R25" s="263">
        <v>9</v>
      </c>
      <c r="S25" s="263">
        <v>8.7</v>
      </c>
      <c r="T25" s="263">
        <v>7.1</v>
      </c>
      <c r="U25" s="263">
        <v>5.5</v>
      </c>
      <c r="V25" s="263">
        <v>4.5</v>
      </c>
      <c r="W25" s="263">
        <v>4.1</v>
      </c>
      <c r="X25" s="263">
        <v>3.7</v>
      </c>
      <c r="Y25" s="263">
        <v>3.7</v>
      </c>
      <c r="Z25" s="209">
        <f t="shared" si="0"/>
        <v>8.329166666666664</v>
      </c>
      <c r="AA25" s="267">
        <v>11.8</v>
      </c>
      <c r="AB25" s="268" t="s">
        <v>178</v>
      </c>
      <c r="AC25" s="2">
        <v>23</v>
      </c>
      <c r="AD25" s="267">
        <v>3.6</v>
      </c>
      <c r="AE25" s="270" t="s">
        <v>66</v>
      </c>
      <c r="AF25" s="1"/>
    </row>
    <row r="26" spans="1:32" ht="11.25" customHeight="1">
      <c r="A26" s="210">
        <v>24</v>
      </c>
      <c r="B26" s="263">
        <v>3.7</v>
      </c>
      <c r="C26" s="263">
        <v>3.6</v>
      </c>
      <c r="D26" s="263">
        <v>3.4</v>
      </c>
      <c r="E26" s="263">
        <v>3.5</v>
      </c>
      <c r="F26" s="263">
        <v>3.5</v>
      </c>
      <c r="G26" s="263">
        <v>3.3</v>
      </c>
      <c r="H26" s="263">
        <v>2.9</v>
      </c>
      <c r="I26" s="263">
        <v>3.2</v>
      </c>
      <c r="J26" s="263">
        <v>4.3</v>
      </c>
      <c r="K26" s="263">
        <v>5.3</v>
      </c>
      <c r="L26" s="263">
        <v>5.5</v>
      </c>
      <c r="M26" s="263">
        <v>5.7</v>
      </c>
      <c r="N26" s="263">
        <v>6.2</v>
      </c>
      <c r="O26" s="263">
        <v>6.5</v>
      </c>
      <c r="P26" s="263">
        <v>6.3</v>
      </c>
      <c r="Q26" s="263">
        <v>6.3</v>
      </c>
      <c r="R26" s="263">
        <v>5.9</v>
      </c>
      <c r="S26" s="263">
        <v>5.1</v>
      </c>
      <c r="T26" s="263">
        <v>3.8</v>
      </c>
      <c r="U26" s="263">
        <v>4</v>
      </c>
      <c r="V26" s="263">
        <v>2.6</v>
      </c>
      <c r="W26" s="263">
        <v>2.9</v>
      </c>
      <c r="X26" s="263">
        <v>3.8</v>
      </c>
      <c r="Y26" s="263">
        <v>3.6</v>
      </c>
      <c r="Z26" s="209">
        <f t="shared" si="0"/>
        <v>4.370833333333333</v>
      </c>
      <c r="AA26" s="267">
        <v>6.8</v>
      </c>
      <c r="AB26" s="268" t="s">
        <v>179</v>
      </c>
      <c r="AC26" s="2">
        <v>24</v>
      </c>
      <c r="AD26" s="267">
        <v>1.9</v>
      </c>
      <c r="AE26" s="270" t="s">
        <v>203</v>
      </c>
      <c r="AF26" s="1"/>
    </row>
    <row r="27" spans="1:32" ht="11.25" customHeight="1">
      <c r="A27" s="210">
        <v>25</v>
      </c>
      <c r="B27" s="263">
        <v>3.7</v>
      </c>
      <c r="C27" s="263">
        <v>3.2</v>
      </c>
      <c r="D27" s="263">
        <v>2.8</v>
      </c>
      <c r="E27" s="263">
        <v>2.7</v>
      </c>
      <c r="F27" s="263">
        <v>2.3</v>
      </c>
      <c r="G27" s="263">
        <v>2.2</v>
      </c>
      <c r="H27" s="263">
        <v>4.8</v>
      </c>
      <c r="I27" s="263">
        <v>6.7</v>
      </c>
      <c r="J27" s="263">
        <v>8</v>
      </c>
      <c r="K27" s="263">
        <v>7.3</v>
      </c>
      <c r="L27" s="263">
        <v>8.8</v>
      </c>
      <c r="M27" s="263">
        <v>9.1</v>
      </c>
      <c r="N27" s="263">
        <v>10</v>
      </c>
      <c r="O27" s="263">
        <v>10.6</v>
      </c>
      <c r="P27" s="263">
        <v>10.4</v>
      </c>
      <c r="Q27" s="263">
        <v>8.9</v>
      </c>
      <c r="R27" s="263">
        <v>7</v>
      </c>
      <c r="S27" s="263">
        <v>6.5</v>
      </c>
      <c r="T27" s="263">
        <v>5.8</v>
      </c>
      <c r="U27" s="263">
        <v>5.1</v>
      </c>
      <c r="V27" s="263">
        <v>4.4</v>
      </c>
      <c r="W27" s="263">
        <v>4.1</v>
      </c>
      <c r="X27" s="263">
        <v>1.8</v>
      </c>
      <c r="Y27" s="263">
        <v>1.6</v>
      </c>
      <c r="Z27" s="209">
        <f t="shared" si="0"/>
        <v>5.741666666666666</v>
      </c>
      <c r="AA27" s="267">
        <v>10.9</v>
      </c>
      <c r="AB27" s="268" t="s">
        <v>79</v>
      </c>
      <c r="AC27" s="2">
        <v>25</v>
      </c>
      <c r="AD27" s="267">
        <v>1.6</v>
      </c>
      <c r="AE27" s="270" t="s">
        <v>66</v>
      </c>
      <c r="AF27" s="1"/>
    </row>
    <row r="28" spans="1:32" ht="11.25" customHeight="1">
      <c r="A28" s="210">
        <v>26</v>
      </c>
      <c r="B28" s="263">
        <v>1.4</v>
      </c>
      <c r="C28" s="263">
        <v>1.5</v>
      </c>
      <c r="D28" s="263">
        <v>1.7</v>
      </c>
      <c r="E28" s="263">
        <v>1</v>
      </c>
      <c r="F28" s="263">
        <v>0.8</v>
      </c>
      <c r="G28" s="263">
        <v>0.9</v>
      </c>
      <c r="H28" s="263">
        <v>4.6</v>
      </c>
      <c r="I28" s="263">
        <v>6.9</v>
      </c>
      <c r="J28" s="263">
        <v>6.7</v>
      </c>
      <c r="K28" s="263">
        <v>8.6</v>
      </c>
      <c r="L28" s="263">
        <v>8</v>
      </c>
      <c r="M28" s="263">
        <v>8.4</v>
      </c>
      <c r="N28" s="263">
        <v>8.4</v>
      </c>
      <c r="O28" s="263">
        <v>8.8</v>
      </c>
      <c r="P28" s="263">
        <v>8.3</v>
      </c>
      <c r="Q28" s="263">
        <v>7.8</v>
      </c>
      <c r="R28" s="263">
        <v>7.7</v>
      </c>
      <c r="S28" s="263">
        <v>7.3</v>
      </c>
      <c r="T28" s="263">
        <v>4.8</v>
      </c>
      <c r="U28" s="263">
        <v>4.3</v>
      </c>
      <c r="V28" s="263">
        <v>4.4</v>
      </c>
      <c r="W28" s="263">
        <v>4.1</v>
      </c>
      <c r="X28" s="263">
        <v>4.2</v>
      </c>
      <c r="Y28" s="263">
        <v>4.2</v>
      </c>
      <c r="Z28" s="209">
        <f t="shared" si="0"/>
        <v>5.199999999999999</v>
      </c>
      <c r="AA28" s="267">
        <v>9.2</v>
      </c>
      <c r="AB28" s="268" t="s">
        <v>77</v>
      </c>
      <c r="AC28" s="2">
        <v>26</v>
      </c>
      <c r="AD28" s="267">
        <v>0.4</v>
      </c>
      <c r="AE28" s="270" t="s">
        <v>204</v>
      </c>
      <c r="AF28" s="1"/>
    </row>
    <row r="29" spans="1:32" ht="11.25" customHeight="1">
      <c r="A29" s="210">
        <v>27</v>
      </c>
      <c r="B29" s="263">
        <v>3.8</v>
      </c>
      <c r="C29" s="263">
        <v>3.9</v>
      </c>
      <c r="D29" s="263">
        <v>3.6</v>
      </c>
      <c r="E29" s="263">
        <v>3.3</v>
      </c>
      <c r="F29" s="263">
        <v>3.1</v>
      </c>
      <c r="G29" s="263">
        <v>3.7</v>
      </c>
      <c r="H29" s="263">
        <v>6.6</v>
      </c>
      <c r="I29" s="263">
        <v>8.9</v>
      </c>
      <c r="J29" s="263">
        <v>9.8</v>
      </c>
      <c r="K29" s="263">
        <v>9.9</v>
      </c>
      <c r="L29" s="263">
        <v>10.1</v>
      </c>
      <c r="M29" s="263">
        <v>11.4</v>
      </c>
      <c r="N29" s="263">
        <v>10.5</v>
      </c>
      <c r="O29" s="263">
        <v>10.5</v>
      </c>
      <c r="P29" s="263">
        <v>9.8</v>
      </c>
      <c r="Q29" s="263">
        <v>9.4</v>
      </c>
      <c r="R29" s="263">
        <v>9.3</v>
      </c>
      <c r="S29" s="263">
        <v>9</v>
      </c>
      <c r="T29" s="263">
        <v>7.2</v>
      </c>
      <c r="U29" s="263">
        <v>7</v>
      </c>
      <c r="V29" s="263">
        <v>7.3</v>
      </c>
      <c r="W29" s="263">
        <v>7.9</v>
      </c>
      <c r="X29" s="263">
        <v>7.7</v>
      </c>
      <c r="Y29" s="263">
        <v>7.2</v>
      </c>
      <c r="Z29" s="209">
        <f t="shared" si="0"/>
        <v>7.5375000000000005</v>
      </c>
      <c r="AA29" s="267">
        <v>11.4</v>
      </c>
      <c r="AB29" s="268" t="s">
        <v>180</v>
      </c>
      <c r="AC29" s="2">
        <v>27</v>
      </c>
      <c r="AD29" s="267">
        <v>2.9</v>
      </c>
      <c r="AE29" s="270" t="s">
        <v>106</v>
      </c>
      <c r="AF29" s="1"/>
    </row>
    <row r="30" spans="1:32" ht="11.25" customHeight="1">
      <c r="A30" s="210">
        <v>28</v>
      </c>
      <c r="B30" s="263">
        <v>7</v>
      </c>
      <c r="C30" s="263">
        <v>7.8</v>
      </c>
      <c r="D30" s="263">
        <v>7.3</v>
      </c>
      <c r="E30" s="263">
        <v>7.3</v>
      </c>
      <c r="F30" s="263">
        <v>7.4</v>
      </c>
      <c r="G30" s="263">
        <v>7.7</v>
      </c>
      <c r="H30" s="263">
        <v>10.3</v>
      </c>
      <c r="I30" s="263">
        <v>11.7</v>
      </c>
      <c r="J30" s="263">
        <v>12.7</v>
      </c>
      <c r="K30" s="263">
        <v>12.4</v>
      </c>
      <c r="L30" s="263">
        <v>11.7</v>
      </c>
      <c r="M30" s="263">
        <v>12.3</v>
      </c>
      <c r="N30" s="263">
        <v>12.4</v>
      </c>
      <c r="O30" s="263">
        <v>11.4</v>
      </c>
      <c r="P30" s="263">
        <v>11</v>
      </c>
      <c r="Q30" s="263">
        <v>11.4</v>
      </c>
      <c r="R30" s="263">
        <v>11.1</v>
      </c>
      <c r="S30" s="263">
        <v>10.6</v>
      </c>
      <c r="T30" s="263">
        <v>10.5</v>
      </c>
      <c r="U30" s="263">
        <v>10.6</v>
      </c>
      <c r="V30" s="263">
        <v>10.4</v>
      </c>
      <c r="W30" s="263">
        <v>9.8</v>
      </c>
      <c r="X30" s="263">
        <v>9</v>
      </c>
      <c r="Y30" s="263">
        <v>7.9</v>
      </c>
      <c r="Z30" s="209">
        <f t="shared" si="0"/>
        <v>10.070833333333335</v>
      </c>
      <c r="AA30" s="267">
        <v>13.1</v>
      </c>
      <c r="AB30" s="268" t="s">
        <v>181</v>
      </c>
      <c r="AC30" s="2">
        <v>28</v>
      </c>
      <c r="AD30" s="267">
        <v>7</v>
      </c>
      <c r="AE30" s="270" t="s">
        <v>205</v>
      </c>
      <c r="AF30" s="1"/>
    </row>
    <row r="31" spans="1:32" ht="11.25" customHeight="1">
      <c r="A31" s="210">
        <v>29</v>
      </c>
      <c r="B31" s="263">
        <v>6.8</v>
      </c>
      <c r="C31" s="263">
        <v>6.5</v>
      </c>
      <c r="D31" s="263">
        <v>5.8</v>
      </c>
      <c r="E31" s="263">
        <v>6</v>
      </c>
      <c r="F31" s="263">
        <v>5.3</v>
      </c>
      <c r="G31" s="263">
        <v>5.3</v>
      </c>
      <c r="H31" s="263">
        <v>8.5</v>
      </c>
      <c r="I31" s="263">
        <v>10.7</v>
      </c>
      <c r="J31" s="263">
        <v>11.4</v>
      </c>
      <c r="K31" s="263">
        <v>11.5</v>
      </c>
      <c r="L31" s="263">
        <v>12</v>
      </c>
      <c r="M31" s="263">
        <v>12.5</v>
      </c>
      <c r="N31" s="263">
        <v>12</v>
      </c>
      <c r="O31" s="263">
        <v>12.2</v>
      </c>
      <c r="P31" s="263">
        <v>11.6</v>
      </c>
      <c r="Q31" s="263">
        <v>10.8</v>
      </c>
      <c r="R31" s="263">
        <v>10.3</v>
      </c>
      <c r="S31" s="263">
        <v>10.1</v>
      </c>
      <c r="T31" s="263">
        <v>9.3</v>
      </c>
      <c r="U31" s="263">
        <v>8.9</v>
      </c>
      <c r="V31" s="263">
        <v>8.7</v>
      </c>
      <c r="W31" s="263">
        <v>8.7</v>
      </c>
      <c r="X31" s="263">
        <v>8.8</v>
      </c>
      <c r="Y31" s="263">
        <v>8.9</v>
      </c>
      <c r="Z31" s="209">
        <f t="shared" si="0"/>
        <v>9.275000000000002</v>
      </c>
      <c r="AA31" s="267">
        <v>12.6</v>
      </c>
      <c r="AB31" s="268" t="s">
        <v>182</v>
      </c>
      <c r="AC31" s="2">
        <v>29</v>
      </c>
      <c r="AD31" s="267">
        <v>5.1</v>
      </c>
      <c r="AE31" s="270" t="s">
        <v>206</v>
      </c>
      <c r="AF31" s="1"/>
    </row>
    <row r="32" spans="1:32" ht="11.25" customHeight="1">
      <c r="A32" s="210">
        <v>30</v>
      </c>
      <c r="B32" s="263">
        <v>9.2</v>
      </c>
      <c r="C32" s="263">
        <v>9.6</v>
      </c>
      <c r="D32" s="263">
        <v>9.3</v>
      </c>
      <c r="E32" s="263">
        <v>8.9</v>
      </c>
      <c r="F32" s="263">
        <v>8.4</v>
      </c>
      <c r="G32" s="263">
        <v>7.6</v>
      </c>
      <c r="H32" s="263">
        <v>10.5</v>
      </c>
      <c r="I32" s="263">
        <v>12.6</v>
      </c>
      <c r="J32" s="263">
        <v>12.7</v>
      </c>
      <c r="K32" s="263">
        <v>13.3</v>
      </c>
      <c r="L32" s="263">
        <v>14</v>
      </c>
      <c r="M32" s="263">
        <v>14.4</v>
      </c>
      <c r="N32" s="263">
        <v>14.5</v>
      </c>
      <c r="O32" s="263">
        <v>16.3</v>
      </c>
      <c r="P32" s="263">
        <v>16.5</v>
      </c>
      <c r="Q32" s="263">
        <v>14.9</v>
      </c>
      <c r="R32" s="263">
        <v>17.2</v>
      </c>
      <c r="S32" s="263">
        <v>15.3</v>
      </c>
      <c r="T32" s="263">
        <v>12.4</v>
      </c>
      <c r="U32" s="263">
        <v>11.7</v>
      </c>
      <c r="V32" s="263">
        <v>10.8</v>
      </c>
      <c r="W32" s="263">
        <v>13.2</v>
      </c>
      <c r="X32" s="263">
        <v>13</v>
      </c>
      <c r="Y32" s="263">
        <v>13.1</v>
      </c>
      <c r="Z32" s="209">
        <f t="shared" si="0"/>
        <v>12.475000000000001</v>
      </c>
      <c r="AA32" s="267">
        <v>17.5</v>
      </c>
      <c r="AB32" s="268" t="s">
        <v>183</v>
      </c>
      <c r="AC32" s="2">
        <v>30</v>
      </c>
      <c r="AD32" s="267">
        <v>7.5</v>
      </c>
      <c r="AE32" s="270" t="s">
        <v>207</v>
      </c>
      <c r="AF32" s="1"/>
    </row>
    <row r="33" spans="1:32" ht="11.25" customHeight="1">
      <c r="A33" s="210">
        <v>31</v>
      </c>
      <c r="B33" s="263">
        <v>12.2</v>
      </c>
      <c r="C33" s="263">
        <v>11.8</v>
      </c>
      <c r="D33" s="263">
        <v>11.6</v>
      </c>
      <c r="E33" s="263">
        <v>11.8</v>
      </c>
      <c r="F33" s="263">
        <v>10.7</v>
      </c>
      <c r="G33" s="263">
        <v>10.8</v>
      </c>
      <c r="H33" s="263">
        <v>13.1</v>
      </c>
      <c r="I33" s="263">
        <v>14.2</v>
      </c>
      <c r="J33" s="263">
        <v>12.9</v>
      </c>
      <c r="K33" s="263">
        <v>13.9</v>
      </c>
      <c r="L33" s="263">
        <v>14.6</v>
      </c>
      <c r="M33" s="263">
        <v>14.6</v>
      </c>
      <c r="N33" s="263">
        <v>15</v>
      </c>
      <c r="O33" s="263">
        <v>15</v>
      </c>
      <c r="P33" s="263">
        <v>14.2</v>
      </c>
      <c r="Q33" s="263">
        <v>13.5</v>
      </c>
      <c r="R33" s="263">
        <v>13.3</v>
      </c>
      <c r="S33" s="263">
        <v>12.5</v>
      </c>
      <c r="T33" s="263">
        <v>10.9</v>
      </c>
      <c r="U33" s="263">
        <v>10.2</v>
      </c>
      <c r="V33" s="263">
        <v>9.9</v>
      </c>
      <c r="W33" s="263">
        <v>10</v>
      </c>
      <c r="X33" s="263">
        <v>10</v>
      </c>
      <c r="Y33" s="263">
        <v>9.8</v>
      </c>
      <c r="Z33" s="209">
        <f t="shared" si="0"/>
        <v>12.354166666666666</v>
      </c>
      <c r="AA33" s="267">
        <v>15.4</v>
      </c>
      <c r="AB33" s="268" t="s">
        <v>184</v>
      </c>
      <c r="AC33" s="2">
        <v>31</v>
      </c>
      <c r="AD33" s="267">
        <v>9.5</v>
      </c>
      <c r="AE33" s="270" t="s">
        <v>201</v>
      </c>
      <c r="AF33" s="1"/>
    </row>
    <row r="34" spans="1:32" ht="15" customHeight="1">
      <c r="A34" s="211" t="s">
        <v>9</v>
      </c>
      <c r="B34" s="212">
        <f aca="true" t="shared" si="1" ref="B34:Q34">AVERAGE(B3:B33)</f>
        <v>6.390322580645161</v>
      </c>
      <c r="C34" s="212">
        <f t="shared" si="1"/>
        <v>6.203225806451614</v>
      </c>
      <c r="D34" s="212">
        <f t="shared" si="1"/>
        <v>6.038709677419355</v>
      </c>
      <c r="E34" s="212">
        <f t="shared" si="1"/>
        <v>5.990322580645161</v>
      </c>
      <c r="F34" s="212">
        <f t="shared" si="1"/>
        <v>5.767741935483873</v>
      </c>
      <c r="G34" s="212">
        <f t="shared" si="1"/>
        <v>5.580645161290323</v>
      </c>
      <c r="H34" s="212">
        <f t="shared" si="1"/>
        <v>6.764516129032257</v>
      </c>
      <c r="I34" s="212">
        <f t="shared" si="1"/>
        <v>8.309677419354838</v>
      </c>
      <c r="J34" s="212">
        <f t="shared" si="1"/>
        <v>9.058064516129031</v>
      </c>
      <c r="K34" s="212">
        <f t="shared" si="1"/>
        <v>9.629032258064516</v>
      </c>
      <c r="L34" s="212">
        <f t="shared" si="1"/>
        <v>9.941935483870969</v>
      </c>
      <c r="M34" s="212">
        <f t="shared" si="1"/>
        <v>10.158064516129034</v>
      </c>
      <c r="N34" s="212">
        <f t="shared" si="1"/>
        <v>10.535483870967742</v>
      </c>
      <c r="O34" s="212">
        <f t="shared" si="1"/>
        <v>10.690322580645162</v>
      </c>
      <c r="P34" s="212">
        <f t="shared" si="1"/>
        <v>10.306451612903226</v>
      </c>
      <c r="Q34" s="212">
        <f t="shared" si="1"/>
        <v>9.864516129032259</v>
      </c>
      <c r="R34" s="212">
        <f>AVERAGE(R3:R33)</f>
        <v>9.541935483870967</v>
      </c>
      <c r="S34" s="212">
        <f aca="true" t="shared" si="2" ref="S34:Y34">AVERAGE(S3:S33)</f>
        <v>8.929032258064517</v>
      </c>
      <c r="T34" s="212">
        <f t="shared" si="2"/>
        <v>7.983870967741938</v>
      </c>
      <c r="U34" s="212">
        <f t="shared" si="2"/>
        <v>7.490322580645159</v>
      </c>
      <c r="V34" s="212">
        <f t="shared" si="2"/>
        <v>7.187096774193549</v>
      </c>
      <c r="W34" s="212">
        <f t="shared" si="2"/>
        <v>7.116129032258064</v>
      </c>
      <c r="X34" s="212">
        <f t="shared" si="2"/>
        <v>6.903225806451613</v>
      </c>
      <c r="Y34" s="212">
        <f t="shared" si="2"/>
        <v>6.73548387096774</v>
      </c>
      <c r="Z34" s="212">
        <f>AVERAGE(B3:Y33)</f>
        <v>8.046505376344088</v>
      </c>
      <c r="AA34" s="213">
        <f>(AVERAGE(最高))</f>
        <v>12.032258064516132</v>
      </c>
      <c r="AB34" s="214"/>
      <c r="AC34" s="215"/>
      <c r="AD34" s="213">
        <f>(AVERAGE(最低))</f>
        <v>4.267741935483872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20.7</v>
      </c>
      <c r="C46" s="251">
        <v>18</v>
      </c>
      <c r="D46" s="272" t="s">
        <v>91</v>
      </c>
      <c r="E46" s="192"/>
      <c r="F46" s="155"/>
      <c r="G46" s="156">
        <f>MIN(最低)</f>
        <v>-1.4</v>
      </c>
      <c r="H46" s="251">
        <v>2</v>
      </c>
      <c r="I46" s="273" t="s">
        <v>185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2016</v>
      </c>
      <c r="AA1" s="1" t="s">
        <v>1</v>
      </c>
      <c r="AB1" s="221">
        <v>4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9.9</v>
      </c>
      <c r="C3" s="263">
        <v>9.7</v>
      </c>
      <c r="D3" s="263">
        <v>10.2</v>
      </c>
      <c r="E3" s="263">
        <v>9.8</v>
      </c>
      <c r="F3" s="263">
        <v>10.1</v>
      </c>
      <c r="G3" s="263">
        <v>9.6</v>
      </c>
      <c r="H3" s="263">
        <v>11.1</v>
      </c>
      <c r="I3" s="263">
        <v>11.8</v>
      </c>
      <c r="J3" s="263">
        <v>13.2</v>
      </c>
      <c r="K3" s="263">
        <v>13.4</v>
      </c>
      <c r="L3" s="263">
        <v>12.9</v>
      </c>
      <c r="M3" s="263">
        <v>11.7</v>
      </c>
      <c r="N3" s="263">
        <v>11.5</v>
      </c>
      <c r="O3" s="263">
        <v>10.9</v>
      </c>
      <c r="P3" s="263">
        <v>10.4</v>
      </c>
      <c r="Q3" s="263">
        <v>9.8</v>
      </c>
      <c r="R3" s="263">
        <v>9.4</v>
      </c>
      <c r="S3" s="263">
        <v>9.1</v>
      </c>
      <c r="T3" s="263">
        <v>9</v>
      </c>
      <c r="U3" s="263">
        <v>8.7</v>
      </c>
      <c r="V3" s="263">
        <v>8.6</v>
      </c>
      <c r="W3" s="263">
        <v>8.2</v>
      </c>
      <c r="X3" s="263">
        <v>8.1</v>
      </c>
      <c r="Y3" s="263">
        <v>7.9</v>
      </c>
      <c r="Z3" s="209">
        <f aca="true" t="shared" si="0" ref="Z3:Z32">AVERAGE(B3:Y3)</f>
        <v>10.208333333333334</v>
      </c>
      <c r="AA3" s="267">
        <v>13.6</v>
      </c>
      <c r="AB3" s="268" t="s">
        <v>208</v>
      </c>
      <c r="AC3" s="2">
        <v>1</v>
      </c>
      <c r="AD3" s="267">
        <v>7.9</v>
      </c>
      <c r="AE3" s="270" t="s">
        <v>66</v>
      </c>
      <c r="AF3" s="1"/>
    </row>
    <row r="4" spans="1:32" ht="11.25" customHeight="1">
      <c r="A4" s="210">
        <v>2</v>
      </c>
      <c r="B4" s="263">
        <v>7.7</v>
      </c>
      <c r="C4" s="263">
        <v>7.7</v>
      </c>
      <c r="D4" s="263">
        <v>7.9</v>
      </c>
      <c r="E4" s="263">
        <v>8.1</v>
      </c>
      <c r="F4" s="263">
        <v>8.2</v>
      </c>
      <c r="G4" s="263">
        <v>8.5</v>
      </c>
      <c r="H4" s="263">
        <v>9.2</v>
      </c>
      <c r="I4" s="263">
        <v>9.8</v>
      </c>
      <c r="J4" s="263">
        <v>10.2</v>
      </c>
      <c r="K4" s="263">
        <v>11.3</v>
      </c>
      <c r="L4" s="263">
        <v>11.1</v>
      </c>
      <c r="M4" s="263">
        <v>11.3</v>
      </c>
      <c r="N4" s="263">
        <v>10.3</v>
      </c>
      <c r="O4" s="263">
        <v>10.5</v>
      </c>
      <c r="P4" s="263">
        <v>10.4</v>
      </c>
      <c r="Q4" s="263">
        <v>10.3</v>
      </c>
      <c r="R4" s="263">
        <v>10.1</v>
      </c>
      <c r="S4" s="264">
        <v>9.9</v>
      </c>
      <c r="T4" s="263">
        <v>9.7</v>
      </c>
      <c r="U4" s="263">
        <v>10.3</v>
      </c>
      <c r="V4" s="263">
        <v>10.8</v>
      </c>
      <c r="W4" s="263">
        <v>10.9</v>
      </c>
      <c r="X4" s="263">
        <v>10.8</v>
      </c>
      <c r="Y4" s="263">
        <v>10.3</v>
      </c>
      <c r="Z4" s="209">
        <f t="shared" si="0"/>
        <v>9.804166666666669</v>
      </c>
      <c r="AA4" s="267">
        <v>11.5</v>
      </c>
      <c r="AB4" s="268" t="s">
        <v>209</v>
      </c>
      <c r="AC4" s="2">
        <v>2</v>
      </c>
      <c r="AD4" s="267">
        <v>7.7</v>
      </c>
      <c r="AE4" s="270" t="s">
        <v>231</v>
      </c>
      <c r="AF4" s="1"/>
    </row>
    <row r="5" spans="1:32" ht="11.25" customHeight="1">
      <c r="A5" s="210">
        <v>3</v>
      </c>
      <c r="B5" s="263">
        <v>10.5</v>
      </c>
      <c r="C5" s="263">
        <v>10.6</v>
      </c>
      <c r="D5" s="263">
        <v>10.3</v>
      </c>
      <c r="E5" s="263">
        <v>10.4</v>
      </c>
      <c r="F5" s="263">
        <v>10.4</v>
      </c>
      <c r="G5" s="263">
        <v>10.6</v>
      </c>
      <c r="H5" s="263">
        <v>10.3</v>
      </c>
      <c r="I5" s="263">
        <v>10.8</v>
      </c>
      <c r="J5" s="263">
        <v>11.8</v>
      </c>
      <c r="K5" s="263">
        <v>13.9</v>
      </c>
      <c r="L5" s="263">
        <v>15.3</v>
      </c>
      <c r="M5" s="263">
        <v>15.4</v>
      </c>
      <c r="N5" s="263">
        <v>15.5</v>
      </c>
      <c r="O5" s="263">
        <v>15.9</v>
      </c>
      <c r="P5" s="263">
        <v>13.4</v>
      </c>
      <c r="Q5" s="263">
        <v>17.2</v>
      </c>
      <c r="R5" s="263">
        <v>14.5</v>
      </c>
      <c r="S5" s="263">
        <v>15.2</v>
      </c>
      <c r="T5" s="263">
        <v>15.8</v>
      </c>
      <c r="U5" s="263">
        <v>15.4</v>
      </c>
      <c r="V5" s="263">
        <v>15.2</v>
      </c>
      <c r="W5" s="263">
        <v>15.1</v>
      </c>
      <c r="X5" s="263">
        <v>15.1</v>
      </c>
      <c r="Y5" s="263">
        <v>15.1</v>
      </c>
      <c r="Z5" s="209">
        <f t="shared" si="0"/>
        <v>13.487500000000002</v>
      </c>
      <c r="AA5" s="267">
        <v>17.8</v>
      </c>
      <c r="AB5" s="268" t="s">
        <v>210</v>
      </c>
      <c r="AC5" s="2">
        <v>3</v>
      </c>
      <c r="AD5" s="267">
        <v>10.3</v>
      </c>
      <c r="AE5" s="270" t="s">
        <v>232</v>
      </c>
      <c r="AF5" s="1"/>
    </row>
    <row r="6" spans="1:32" ht="11.25" customHeight="1">
      <c r="A6" s="210">
        <v>4</v>
      </c>
      <c r="B6" s="263">
        <v>14.9</v>
      </c>
      <c r="C6" s="263">
        <v>15.2</v>
      </c>
      <c r="D6" s="263">
        <v>15.1</v>
      </c>
      <c r="E6" s="263">
        <v>15</v>
      </c>
      <c r="F6" s="263">
        <v>15.1</v>
      </c>
      <c r="G6" s="263">
        <v>14.7</v>
      </c>
      <c r="H6" s="263">
        <v>14.1</v>
      </c>
      <c r="I6" s="263">
        <v>13.7</v>
      </c>
      <c r="J6" s="263">
        <v>14.4</v>
      </c>
      <c r="K6" s="263">
        <v>15.3</v>
      </c>
      <c r="L6" s="263">
        <v>15.8</v>
      </c>
      <c r="M6" s="263">
        <v>15</v>
      </c>
      <c r="N6" s="263">
        <v>10.1</v>
      </c>
      <c r="O6" s="263">
        <v>8.9</v>
      </c>
      <c r="P6" s="263">
        <v>8.5</v>
      </c>
      <c r="Q6" s="263">
        <v>8</v>
      </c>
      <c r="R6" s="263">
        <v>8</v>
      </c>
      <c r="S6" s="263">
        <v>8.1</v>
      </c>
      <c r="T6" s="263">
        <v>8.4</v>
      </c>
      <c r="U6" s="263">
        <v>8.4</v>
      </c>
      <c r="V6" s="263">
        <v>8.2</v>
      </c>
      <c r="W6" s="263">
        <v>8</v>
      </c>
      <c r="X6" s="263">
        <v>8</v>
      </c>
      <c r="Y6" s="263">
        <v>7.9</v>
      </c>
      <c r="Z6" s="209">
        <f t="shared" si="0"/>
        <v>11.616666666666665</v>
      </c>
      <c r="AA6" s="267">
        <v>16.2</v>
      </c>
      <c r="AB6" s="268" t="s">
        <v>74</v>
      </c>
      <c r="AC6" s="2">
        <v>4</v>
      </c>
      <c r="AD6" s="267">
        <v>7.9</v>
      </c>
      <c r="AE6" s="270" t="s">
        <v>66</v>
      </c>
      <c r="AF6" s="1"/>
    </row>
    <row r="7" spans="1:32" ht="11.25" customHeight="1">
      <c r="A7" s="210">
        <v>5</v>
      </c>
      <c r="B7" s="263">
        <v>7.8</v>
      </c>
      <c r="C7" s="263">
        <v>7.8</v>
      </c>
      <c r="D7" s="263">
        <v>7.9</v>
      </c>
      <c r="E7" s="263">
        <v>7.9</v>
      </c>
      <c r="F7" s="263">
        <v>7.8</v>
      </c>
      <c r="G7" s="263">
        <v>7.9</v>
      </c>
      <c r="H7" s="263">
        <v>8.2</v>
      </c>
      <c r="I7" s="263">
        <v>8.6</v>
      </c>
      <c r="J7" s="263">
        <v>9.1</v>
      </c>
      <c r="K7" s="263">
        <v>9.4</v>
      </c>
      <c r="L7" s="263">
        <v>10.3</v>
      </c>
      <c r="M7" s="263">
        <v>9.8</v>
      </c>
      <c r="N7" s="263">
        <v>10.5</v>
      </c>
      <c r="O7" s="263">
        <v>10.4</v>
      </c>
      <c r="P7" s="263">
        <v>10.4</v>
      </c>
      <c r="Q7" s="263">
        <v>10.6</v>
      </c>
      <c r="R7" s="263">
        <v>10.4</v>
      </c>
      <c r="S7" s="263">
        <v>10.4</v>
      </c>
      <c r="T7" s="263">
        <v>10</v>
      </c>
      <c r="U7" s="263">
        <v>8.9</v>
      </c>
      <c r="V7" s="263">
        <v>7.3</v>
      </c>
      <c r="W7" s="263">
        <v>7.3</v>
      </c>
      <c r="X7" s="263">
        <v>6.7</v>
      </c>
      <c r="Y7" s="263">
        <v>6.6</v>
      </c>
      <c r="Z7" s="209">
        <f t="shared" si="0"/>
        <v>8.833333333333334</v>
      </c>
      <c r="AA7" s="267">
        <v>10.7</v>
      </c>
      <c r="AB7" s="268" t="s">
        <v>211</v>
      </c>
      <c r="AC7" s="2">
        <v>5</v>
      </c>
      <c r="AD7" s="267">
        <v>6.5</v>
      </c>
      <c r="AE7" s="270" t="s">
        <v>233</v>
      </c>
      <c r="AF7" s="1"/>
    </row>
    <row r="8" spans="1:32" ht="11.25" customHeight="1">
      <c r="A8" s="210">
        <v>6</v>
      </c>
      <c r="B8" s="263">
        <v>6.3</v>
      </c>
      <c r="C8" s="263">
        <v>6.5</v>
      </c>
      <c r="D8" s="263">
        <v>6.7</v>
      </c>
      <c r="E8" s="263">
        <v>5.8</v>
      </c>
      <c r="F8" s="263">
        <v>5.9</v>
      </c>
      <c r="G8" s="263">
        <v>6.2</v>
      </c>
      <c r="H8" s="263">
        <v>9.4</v>
      </c>
      <c r="I8" s="263">
        <v>12.8</v>
      </c>
      <c r="J8" s="263">
        <v>13.5</v>
      </c>
      <c r="K8" s="263">
        <v>14.8</v>
      </c>
      <c r="L8" s="263">
        <v>14.4</v>
      </c>
      <c r="M8" s="263">
        <v>13.9</v>
      </c>
      <c r="N8" s="263">
        <v>15.1</v>
      </c>
      <c r="O8" s="263">
        <v>14.6</v>
      </c>
      <c r="P8" s="263">
        <v>15.2</v>
      </c>
      <c r="Q8" s="263">
        <v>14.4</v>
      </c>
      <c r="R8" s="263">
        <v>13.8</v>
      </c>
      <c r="S8" s="263">
        <v>12.7</v>
      </c>
      <c r="T8" s="263">
        <v>11.2</v>
      </c>
      <c r="U8" s="263">
        <v>10.7</v>
      </c>
      <c r="V8" s="263">
        <v>10.7</v>
      </c>
      <c r="W8" s="263">
        <v>10.7</v>
      </c>
      <c r="X8" s="263">
        <v>11</v>
      </c>
      <c r="Y8" s="263">
        <v>10.8</v>
      </c>
      <c r="Z8" s="209">
        <f t="shared" si="0"/>
        <v>11.129166666666665</v>
      </c>
      <c r="AA8" s="267">
        <v>16.3</v>
      </c>
      <c r="AB8" s="268" t="s">
        <v>123</v>
      </c>
      <c r="AC8" s="2">
        <v>6</v>
      </c>
      <c r="AD8" s="267">
        <v>5.4</v>
      </c>
      <c r="AE8" s="270" t="s">
        <v>234</v>
      </c>
      <c r="AF8" s="1"/>
    </row>
    <row r="9" spans="1:32" ht="11.25" customHeight="1">
      <c r="A9" s="210">
        <v>7</v>
      </c>
      <c r="B9" s="263">
        <v>11.3</v>
      </c>
      <c r="C9" s="263">
        <v>11.3</v>
      </c>
      <c r="D9" s="263">
        <v>11.2</v>
      </c>
      <c r="E9" s="263">
        <v>11.6</v>
      </c>
      <c r="F9" s="263">
        <v>11.5</v>
      </c>
      <c r="G9" s="263">
        <v>11.7</v>
      </c>
      <c r="H9" s="263">
        <v>12.2</v>
      </c>
      <c r="I9" s="263">
        <v>12.1</v>
      </c>
      <c r="J9" s="263">
        <v>12.3</v>
      </c>
      <c r="K9" s="263">
        <v>12.7</v>
      </c>
      <c r="L9" s="263">
        <v>13</v>
      </c>
      <c r="M9" s="263">
        <v>12.5</v>
      </c>
      <c r="N9" s="263">
        <v>12.1</v>
      </c>
      <c r="O9" s="263">
        <v>12.6</v>
      </c>
      <c r="P9" s="263">
        <v>13.4</v>
      </c>
      <c r="Q9" s="263">
        <v>14.2</v>
      </c>
      <c r="R9" s="263">
        <v>14.8</v>
      </c>
      <c r="S9" s="263">
        <v>13.9</v>
      </c>
      <c r="T9" s="263">
        <v>14.2</v>
      </c>
      <c r="U9" s="263">
        <v>15</v>
      </c>
      <c r="V9" s="263">
        <v>16.3</v>
      </c>
      <c r="W9" s="263">
        <v>15.9</v>
      </c>
      <c r="X9" s="263">
        <v>15.7</v>
      </c>
      <c r="Y9" s="263">
        <v>15.4</v>
      </c>
      <c r="Z9" s="209">
        <f t="shared" si="0"/>
        <v>13.204166666666664</v>
      </c>
      <c r="AA9" s="267">
        <v>16.5</v>
      </c>
      <c r="AB9" s="268" t="s">
        <v>212</v>
      </c>
      <c r="AC9" s="2">
        <v>7</v>
      </c>
      <c r="AD9" s="267">
        <v>10.8</v>
      </c>
      <c r="AE9" s="270" t="s">
        <v>235</v>
      </c>
      <c r="AF9" s="1"/>
    </row>
    <row r="10" spans="1:32" ht="11.25" customHeight="1">
      <c r="A10" s="210">
        <v>8</v>
      </c>
      <c r="B10" s="263">
        <v>14.3</v>
      </c>
      <c r="C10" s="263">
        <v>14.1</v>
      </c>
      <c r="D10" s="263">
        <v>13.2</v>
      </c>
      <c r="E10" s="263">
        <v>12.5</v>
      </c>
      <c r="F10" s="263">
        <v>12.4</v>
      </c>
      <c r="G10" s="263">
        <v>14.1</v>
      </c>
      <c r="H10" s="263">
        <v>14.9</v>
      </c>
      <c r="I10" s="263">
        <v>15.6</v>
      </c>
      <c r="J10" s="263">
        <v>15.8</v>
      </c>
      <c r="K10" s="263">
        <v>16.2</v>
      </c>
      <c r="L10" s="263">
        <v>15.2</v>
      </c>
      <c r="M10" s="263">
        <v>14.6</v>
      </c>
      <c r="N10" s="263">
        <v>14.5</v>
      </c>
      <c r="O10" s="263">
        <v>14.3</v>
      </c>
      <c r="P10" s="263">
        <v>13.9</v>
      </c>
      <c r="Q10" s="263">
        <v>13.7</v>
      </c>
      <c r="R10" s="263">
        <v>13.4</v>
      </c>
      <c r="S10" s="263">
        <v>13</v>
      </c>
      <c r="T10" s="263">
        <v>11.8</v>
      </c>
      <c r="U10" s="263">
        <v>11.7</v>
      </c>
      <c r="V10" s="263">
        <v>12.2</v>
      </c>
      <c r="W10" s="263">
        <v>12.3</v>
      </c>
      <c r="X10" s="263">
        <v>12</v>
      </c>
      <c r="Y10" s="263">
        <v>10</v>
      </c>
      <c r="Z10" s="209">
        <f t="shared" si="0"/>
        <v>13.570833333333333</v>
      </c>
      <c r="AA10" s="267">
        <v>16.9</v>
      </c>
      <c r="AB10" s="268" t="s">
        <v>213</v>
      </c>
      <c r="AC10" s="2">
        <v>8</v>
      </c>
      <c r="AD10" s="267">
        <v>9.9</v>
      </c>
      <c r="AE10" s="270" t="s">
        <v>66</v>
      </c>
      <c r="AF10" s="1"/>
    </row>
    <row r="11" spans="1:32" ht="11.25" customHeight="1">
      <c r="A11" s="210">
        <v>9</v>
      </c>
      <c r="B11" s="263">
        <v>9.3</v>
      </c>
      <c r="C11" s="263">
        <v>8.6</v>
      </c>
      <c r="D11" s="263">
        <v>8.4</v>
      </c>
      <c r="E11" s="263">
        <v>9.6</v>
      </c>
      <c r="F11" s="263">
        <v>9.8</v>
      </c>
      <c r="G11" s="263">
        <v>11.6</v>
      </c>
      <c r="H11" s="263">
        <v>13.5</v>
      </c>
      <c r="I11" s="263">
        <v>15.2</v>
      </c>
      <c r="J11" s="263">
        <v>16.4</v>
      </c>
      <c r="K11" s="263">
        <v>17.4</v>
      </c>
      <c r="L11" s="263">
        <v>17.6</v>
      </c>
      <c r="M11" s="263">
        <v>17</v>
      </c>
      <c r="N11" s="263">
        <v>17.1</v>
      </c>
      <c r="O11" s="263">
        <v>17.3</v>
      </c>
      <c r="P11" s="263">
        <v>16.8</v>
      </c>
      <c r="Q11" s="263">
        <v>16</v>
      </c>
      <c r="R11" s="263">
        <v>18</v>
      </c>
      <c r="S11" s="263">
        <v>16.2</v>
      </c>
      <c r="T11" s="263">
        <v>15.7</v>
      </c>
      <c r="U11" s="263">
        <v>15.4</v>
      </c>
      <c r="V11" s="263">
        <v>14.8</v>
      </c>
      <c r="W11" s="263">
        <v>14.8</v>
      </c>
      <c r="X11" s="263">
        <v>14.4</v>
      </c>
      <c r="Y11" s="263">
        <v>13.6</v>
      </c>
      <c r="Z11" s="209">
        <f t="shared" si="0"/>
        <v>14.354166666666666</v>
      </c>
      <c r="AA11" s="267">
        <v>18.5</v>
      </c>
      <c r="AB11" s="268" t="s">
        <v>214</v>
      </c>
      <c r="AC11" s="2">
        <v>9</v>
      </c>
      <c r="AD11" s="267">
        <v>8.2</v>
      </c>
      <c r="AE11" s="270" t="s">
        <v>236</v>
      </c>
      <c r="AF11" s="1"/>
    </row>
    <row r="12" spans="1:32" ht="11.25" customHeight="1">
      <c r="A12" s="218">
        <v>10</v>
      </c>
      <c r="B12" s="265">
        <v>13.1</v>
      </c>
      <c r="C12" s="265">
        <v>12.9</v>
      </c>
      <c r="D12" s="265">
        <v>12</v>
      </c>
      <c r="E12" s="265">
        <v>11.5</v>
      </c>
      <c r="F12" s="265">
        <v>11.7</v>
      </c>
      <c r="G12" s="265">
        <v>11</v>
      </c>
      <c r="H12" s="265">
        <v>12.9</v>
      </c>
      <c r="I12" s="265">
        <v>15.9</v>
      </c>
      <c r="J12" s="265">
        <v>18.9</v>
      </c>
      <c r="K12" s="265">
        <v>20.7</v>
      </c>
      <c r="L12" s="265">
        <v>21.4</v>
      </c>
      <c r="M12" s="265">
        <v>22.6</v>
      </c>
      <c r="N12" s="265">
        <v>21.5</v>
      </c>
      <c r="O12" s="265">
        <v>19.4</v>
      </c>
      <c r="P12" s="265">
        <v>13.9</v>
      </c>
      <c r="Q12" s="265">
        <v>11.3</v>
      </c>
      <c r="R12" s="265">
        <v>10.2</v>
      </c>
      <c r="S12" s="265">
        <v>9.5</v>
      </c>
      <c r="T12" s="265">
        <v>9.3</v>
      </c>
      <c r="U12" s="265">
        <v>9.1</v>
      </c>
      <c r="V12" s="265">
        <v>8.9</v>
      </c>
      <c r="W12" s="265">
        <v>8.7</v>
      </c>
      <c r="X12" s="265">
        <v>8.8</v>
      </c>
      <c r="Y12" s="265">
        <v>9.2</v>
      </c>
      <c r="Z12" s="219">
        <f t="shared" si="0"/>
        <v>13.516666666666667</v>
      </c>
      <c r="AA12" s="266">
        <v>22.6</v>
      </c>
      <c r="AB12" s="269" t="s">
        <v>215</v>
      </c>
      <c r="AC12" s="206">
        <v>10</v>
      </c>
      <c r="AD12" s="266">
        <v>8.5</v>
      </c>
      <c r="AE12" s="271" t="s">
        <v>237</v>
      </c>
      <c r="AF12" s="1"/>
    </row>
    <row r="13" spans="1:32" ht="11.25" customHeight="1">
      <c r="A13" s="210">
        <v>11</v>
      </c>
      <c r="B13" s="263">
        <v>9.9</v>
      </c>
      <c r="C13" s="263">
        <v>10.1</v>
      </c>
      <c r="D13" s="263">
        <v>10.1</v>
      </c>
      <c r="E13" s="263">
        <v>9.9</v>
      </c>
      <c r="F13" s="263">
        <v>9.6</v>
      </c>
      <c r="G13" s="263">
        <v>9.1</v>
      </c>
      <c r="H13" s="263">
        <v>8.5</v>
      </c>
      <c r="I13" s="263">
        <v>7</v>
      </c>
      <c r="J13" s="263">
        <v>5.9</v>
      </c>
      <c r="K13" s="263">
        <v>8.9</v>
      </c>
      <c r="L13" s="263">
        <v>13.2</v>
      </c>
      <c r="M13" s="263">
        <v>13.9</v>
      </c>
      <c r="N13" s="263">
        <v>14</v>
      </c>
      <c r="O13" s="263">
        <v>13</v>
      </c>
      <c r="P13" s="263">
        <v>11.4</v>
      </c>
      <c r="Q13" s="263">
        <v>10.1</v>
      </c>
      <c r="R13" s="263">
        <v>8.8</v>
      </c>
      <c r="S13" s="263">
        <v>7.9</v>
      </c>
      <c r="T13" s="263">
        <v>6.9</v>
      </c>
      <c r="U13" s="263">
        <v>5.6</v>
      </c>
      <c r="V13" s="263">
        <v>5.1</v>
      </c>
      <c r="W13" s="263">
        <v>3.9</v>
      </c>
      <c r="X13" s="263">
        <v>3.9</v>
      </c>
      <c r="Y13" s="263">
        <v>3.4</v>
      </c>
      <c r="Z13" s="209">
        <f t="shared" si="0"/>
        <v>8.754166666666668</v>
      </c>
      <c r="AA13" s="267">
        <v>14.4</v>
      </c>
      <c r="AB13" s="268" t="s">
        <v>88</v>
      </c>
      <c r="AC13" s="2">
        <v>11</v>
      </c>
      <c r="AD13" s="267">
        <v>3.4</v>
      </c>
      <c r="AE13" s="270" t="s">
        <v>66</v>
      </c>
      <c r="AF13" s="1"/>
    </row>
    <row r="14" spans="1:32" ht="11.25" customHeight="1">
      <c r="A14" s="210">
        <v>12</v>
      </c>
      <c r="B14" s="263">
        <v>3.8</v>
      </c>
      <c r="C14" s="263">
        <v>4</v>
      </c>
      <c r="D14" s="263">
        <v>3.6</v>
      </c>
      <c r="E14" s="263">
        <v>4</v>
      </c>
      <c r="F14" s="263">
        <v>3.4</v>
      </c>
      <c r="G14" s="263">
        <v>4.6</v>
      </c>
      <c r="H14" s="263">
        <v>6.4</v>
      </c>
      <c r="I14" s="263">
        <v>8.1</v>
      </c>
      <c r="J14" s="263">
        <v>8.5</v>
      </c>
      <c r="K14" s="263">
        <v>8.9</v>
      </c>
      <c r="L14" s="263">
        <v>9</v>
      </c>
      <c r="M14" s="263">
        <v>9.2</v>
      </c>
      <c r="N14" s="263">
        <v>9.6</v>
      </c>
      <c r="O14" s="263">
        <v>9.5</v>
      </c>
      <c r="P14" s="263">
        <v>9.3</v>
      </c>
      <c r="Q14" s="263">
        <v>9</v>
      </c>
      <c r="R14" s="263">
        <v>8.9</v>
      </c>
      <c r="S14" s="263">
        <v>8.7</v>
      </c>
      <c r="T14" s="263">
        <v>8.1</v>
      </c>
      <c r="U14" s="263">
        <v>7.6</v>
      </c>
      <c r="V14" s="263">
        <v>8.4</v>
      </c>
      <c r="W14" s="263">
        <v>7.7</v>
      </c>
      <c r="X14" s="263">
        <v>8.8</v>
      </c>
      <c r="Y14" s="263">
        <v>9.6</v>
      </c>
      <c r="Z14" s="209">
        <f t="shared" si="0"/>
        <v>7.445833333333333</v>
      </c>
      <c r="AA14" s="267">
        <v>10.1</v>
      </c>
      <c r="AB14" s="268" t="s">
        <v>216</v>
      </c>
      <c r="AC14" s="2">
        <v>12</v>
      </c>
      <c r="AD14" s="267">
        <v>3</v>
      </c>
      <c r="AE14" s="270" t="s">
        <v>238</v>
      </c>
      <c r="AF14" s="1"/>
    </row>
    <row r="15" spans="1:32" ht="11.25" customHeight="1">
      <c r="A15" s="210">
        <v>13</v>
      </c>
      <c r="B15" s="263">
        <v>9.1</v>
      </c>
      <c r="C15" s="263">
        <v>9.8</v>
      </c>
      <c r="D15" s="263">
        <v>11.2</v>
      </c>
      <c r="E15" s="263">
        <v>12.1</v>
      </c>
      <c r="F15" s="263">
        <v>12.4</v>
      </c>
      <c r="G15" s="263">
        <v>12.3</v>
      </c>
      <c r="H15" s="263">
        <v>12.6</v>
      </c>
      <c r="I15" s="263">
        <v>13</v>
      </c>
      <c r="J15" s="263">
        <v>13.5</v>
      </c>
      <c r="K15" s="263">
        <v>14</v>
      </c>
      <c r="L15" s="263">
        <v>14.6</v>
      </c>
      <c r="M15" s="263">
        <v>15.6</v>
      </c>
      <c r="N15" s="263">
        <v>16.3</v>
      </c>
      <c r="O15" s="263">
        <v>14.9</v>
      </c>
      <c r="P15" s="263">
        <v>16.6</v>
      </c>
      <c r="Q15" s="263">
        <v>14.5</v>
      </c>
      <c r="R15" s="263">
        <v>14.3</v>
      </c>
      <c r="S15" s="263">
        <v>14.2</v>
      </c>
      <c r="T15" s="263">
        <v>15</v>
      </c>
      <c r="U15" s="263">
        <v>16</v>
      </c>
      <c r="V15" s="263">
        <v>15.2</v>
      </c>
      <c r="W15" s="263">
        <v>15.2</v>
      </c>
      <c r="X15" s="263">
        <v>14</v>
      </c>
      <c r="Y15" s="263">
        <v>13.9</v>
      </c>
      <c r="Z15" s="209">
        <f t="shared" si="0"/>
        <v>13.762499999999998</v>
      </c>
      <c r="AA15" s="267">
        <v>16.7</v>
      </c>
      <c r="AB15" s="268" t="s">
        <v>217</v>
      </c>
      <c r="AC15" s="2">
        <v>13</v>
      </c>
      <c r="AD15" s="267">
        <v>9.1</v>
      </c>
      <c r="AE15" s="270" t="s">
        <v>239</v>
      </c>
      <c r="AF15" s="1"/>
    </row>
    <row r="16" spans="1:32" ht="11.25" customHeight="1">
      <c r="A16" s="210">
        <v>14</v>
      </c>
      <c r="B16" s="263">
        <v>14</v>
      </c>
      <c r="C16" s="263">
        <v>14.2</v>
      </c>
      <c r="D16" s="263">
        <v>12.9</v>
      </c>
      <c r="E16" s="263">
        <v>12.7</v>
      </c>
      <c r="F16" s="263">
        <v>12.2</v>
      </c>
      <c r="G16" s="263">
        <v>12.2</v>
      </c>
      <c r="H16" s="263">
        <v>12.3</v>
      </c>
      <c r="I16" s="263">
        <v>12.7</v>
      </c>
      <c r="J16" s="263">
        <v>13.1</v>
      </c>
      <c r="K16" s="263">
        <v>14.1</v>
      </c>
      <c r="L16" s="263">
        <v>15</v>
      </c>
      <c r="M16" s="263">
        <v>15.4</v>
      </c>
      <c r="N16" s="263">
        <v>15.4</v>
      </c>
      <c r="O16" s="263">
        <v>13.7</v>
      </c>
      <c r="P16" s="263">
        <v>14.1</v>
      </c>
      <c r="Q16" s="263">
        <v>14.2</v>
      </c>
      <c r="R16" s="263">
        <v>13.8</v>
      </c>
      <c r="S16" s="263">
        <v>13.4</v>
      </c>
      <c r="T16" s="263">
        <v>12.4</v>
      </c>
      <c r="U16" s="263">
        <v>12.1</v>
      </c>
      <c r="V16" s="263">
        <v>11.5</v>
      </c>
      <c r="W16" s="263">
        <v>11.1</v>
      </c>
      <c r="X16" s="263">
        <v>11</v>
      </c>
      <c r="Y16" s="263">
        <v>11.4</v>
      </c>
      <c r="Z16" s="209">
        <f t="shared" si="0"/>
        <v>13.120833333333335</v>
      </c>
      <c r="AA16" s="267">
        <v>15.6</v>
      </c>
      <c r="AB16" s="268" t="s">
        <v>218</v>
      </c>
      <c r="AC16" s="2">
        <v>14</v>
      </c>
      <c r="AD16" s="267">
        <v>10.8</v>
      </c>
      <c r="AE16" s="270" t="s">
        <v>240</v>
      </c>
      <c r="AF16" s="1"/>
    </row>
    <row r="17" spans="1:32" ht="11.25" customHeight="1">
      <c r="A17" s="210">
        <v>15</v>
      </c>
      <c r="B17" s="263">
        <v>11.2</v>
      </c>
      <c r="C17" s="263">
        <v>11.2</v>
      </c>
      <c r="D17" s="263">
        <v>11.5</v>
      </c>
      <c r="E17" s="263">
        <v>14.5</v>
      </c>
      <c r="F17" s="263">
        <v>13.4</v>
      </c>
      <c r="G17" s="263">
        <v>13.5</v>
      </c>
      <c r="H17" s="263">
        <v>14.7</v>
      </c>
      <c r="I17" s="263">
        <v>16</v>
      </c>
      <c r="J17" s="263">
        <v>16.9</v>
      </c>
      <c r="K17" s="263">
        <v>17.1</v>
      </c>
      <c r="L17" s="263">
        <v>17.3</v>
      </c>
      <c r="M17" s="263">
        <v>17.8</v>
      </c>
      <c r="N17" s="263">
        <v>17.3</v>
      </c>
      <c r="O17" s="263">
        <v>17.1</v>
      </c>
      <c r="P17" s="263">
        <v>15.8</v>
      </c>
      <c r="Q17" s="263">
        <v>15.2</v>
      </c>
      <c r="R17" s="263">
        <v>14.7</v>
      </c>
      <c r="S17" s="263">
        <v>13.7</v>
      </c>
      <c r="T17" s="263">
        <v>12.5</v>
      </c>
      <c r="U17" s="263">
        <v>10.8</v>
      </c>
      <c r="V17" s="263">
        <v>9.3</v>
      </c>
      <c r="W17" s="263">
        <v>7.8</v>
      </c>
      <c r="X17" s="263">
        <v>8.3</v>
      </c>
      <c r="Y17" s="263">
        <v>8</v>
      </c>
      <c r="Z17" s="209">
        <f t="shared" si="0"/>
        <v>13.56666666666667</v>
      </c>
      <c r="AA17" s="267">
        <v>18.1</v>
      </c>
      <c r="AB17" s="268" t="s">
        <v>219</v>
      </c>
      <c r="AC17" s="2">
        <v>15</v>
      </c>
      <c r="AD17" s="267">
        <v>7.8</v>
      </c>
      <c r="AE17" s="270" t="s">
        <v>241</v>
      </c>
      <c r="AF17" s="1"/>
    </row>
    <row r="18" spans="1:32" ht="11.25" customHeight="1">
      <c r="A18" s="210">
        <v>16</v>
      </c>
      <c r="B18" s="263">
        <v>6.1</v>
      </c>
      <c r="C18" s="263">
        <v>5.8</v>
      </c>
      <c r="D18" s="263">
        <v>5.8</v>
      </c>
      <c r="E18" s="263">
        <v>5.5</v>
      </c>
      <c r="F18" s="263">
        <v>5.1</v>
      </c>
      <c r="G18" s="263">
        <v>6.4</v>
      </c>
      <c r="H18" s="263">
        <v>10.4</v>
      </c>
      <c r="I18" s="263">
        <v>12.1</v>
      </c>
      <c r="J18" s="263">
        <v>12.4</v>
      </c>
      <c r="K18" s="263">
        <v>13.8</v>
      </c>
      <c r="L18" s="263">
        <v>14.1</v>
      </c>
      <c r="M18" s="263">
        <v>14.1</v>
      </c>
      <c r="N18" s="263">
        <v>14.7</v>
      </c>
      <c r="O18" s="263">
        <v>13.7</v>
      </c>
      <c r="P18" s="263">
        <v>15</v>
      </c>
      <c r="Q18" s="263">
        <v>13.6</v>
      </c>
      <c r="R18" s="263">
        <v>14.7</v>
      </c>
      <c r="S18" s="263">
        <v>15.3</v>
      </c>
      <c r="T18" s="263">
        <v>15.3</v>
      </c>
      <c r="U18" s="263">
        <v>13.8</v>
      </c>
      <c r="V18" s="263">
        <v>16.2</v>
      </c>
      <c r="W18" s="263">
        <v>16</v>
      </c>
      <c r="X18" s="263">
        <v>15.8</v>
      </c>
      <c r="Y18" s="263">
        <v>15.6</v>
      </c>
      <c r="Z18" s="209">
        <f t="shared" si="0"/>
        <v>12.137500000000001</v>
      </c>
      <c r="AA18" s="267">
        <v>16.2</v>
      </c>
      <c r="AB18" s="268" t="s">
        <v>220</v>
      </c>
      <c r="AC18" s="2">
        <v>16</v>
      </c>
      <c r="AD18" s="267">
        <v>4.8</v>
      </c>
      <c r="AE18" s="270" t="s">
        <v>242</v>
      </c>
      <c r="AF18" s="1"/>
    </row>
    <row r="19" spans="1:32" ht="11.25" customHeight="1">
      <c r="A19" s="210">
        <v>17</v>
      </c>
      <c r="B19" s="263">
        <v>15.2</v>
      </c>
      <c r="C19" s="263">
        <v>15.6</v>
      </c>
      <c r="D19" s="263">
        <v>15.9</v>
      </c>
      <c r="E19" s="263">
        <v>15.7</v>
      </c>
      <c r="F19" s="263">
        <v>15.6</v>
      </c>
      <c r="G19" s="263">
        <v>16.4</v>
      </c>
      <c r="H19" s="263">
        <v>17</v>
      </c>
      <c r="I19" s="263">
        <v>17.2</v>
      </c>
      <c r="J19" s="263">
        <v>18</v>
      </c>
      <c r="K19" s="263">
        <v>18.1</v>
      </c>
      <c r="L19" s="263">
        <v>18.9</v>
      </c>
      <c r="M19" s="263">
        <v>17.2</v>
      </c>
      <c r="N19" s="263">
        <v>16.8</v>
      </c>
      <c r="O19" s="263">
        <v>16.3</v>
      </c>
      <c r="P19" s="263">
        <v>17.6</v>
      </c>
      <c r="Q19" s="263">
        <v>20.1</v>
      </c>
      <c r="R19" s="263">
        <v>21.2</v>
      </c>
      <c r="S19" s="263">
        <v>21.1</v>
      </c>
      <c r="T19" s="263">
        <v>20.4</v>
      </c>
      <c r="U19" s="263">
        <v>20</v>
      </c>
      <c r="V19" s="263">
        <v>19.2</v>
      </c>
      <c r="W19" s="263">
        <v>19.3</v>
      </c>
      <c r="X19" s="263">
        <v>18.8</v>
      </c>
      <c r="Y19" s="263">
        <v>16.6</v>
      </c>
      <c r="Z19" s="209">
        <f t="shared" si="0"/>
        <v>17.841666666666665</v>
      </c>
      <c r="AA19" s="267">
        <v>21.4</v>
      </c>
      <c r="AB19" s="268" t="s">
        <v>221</v>
      </c>
      <c r="AC19" s="2">
        <v>17</v>
      </c>
      <c r="AD19" s="267">
        <v>15.2</v>
      </c>
      <c r="AE19" s="270" t="s">
        <v>243</v>
      </c>
      <c r="AF19" s="1"/>
    </row>
    <row r="20" spans="1:32" ht="11.25" customHeight="1">
      <c r="A20" s="210">
        <v>18</v>
      </c>
      <c r="B20" s="263">
        <v>14.1</v>
      </c>
      <c r="C20" s="263">
        <v>13.4</v>
      </c>
      <c r="D20" s="263">
        <v>13</v>
      </c>
      <c r="E20" s="263">
        <v>12.5</v>
      </c>
      <c r="F20" s="263">
        <v>13.1</v>
      </c>
      <c r="G20" s="263">
        <v>13.4</v>
      </c>
      <c r="H20" s="263">
        <v>14</v>
      </c>
      <c r="I20" s="263">
        <v>14.9</v>
      </c>
      <c r="J20" s="263">
        <v>16.2</v>
      </c>
      <c r="K20" s="263">
        <v>17.4</v>
      </c>
      <c r="L20" s="263">
        <v>18.9</v>
      </c>
      <c r="M20" s="263">
        <v>17</v>
      </c>
      <c r="N20" s="263">
        <v>16.9</v>
      </c>
      <c r="O20" s="263">
        <v>15.8</v>
      </c>
      <c r="P20" s="263">
        <v>16.7</v>
      </c>
      <c r="Q20" s="263">
        <v>16.9</v>
      </c>
      <c r="R20" s="263">
        <v>16.1</v>
      </c>
      <c r="S20" s="263">
        <v>15</v>
      </c>
      <c r="T20" s="263">
        <v>12.6</v>
      </c>
      <c r="U20" s="263">
        <v>12.2</v>
      </c>
      <c r="V20" s="263">
        <v>12.1</v>
      </c>
      <c r="W20" s="263">
        <v>12.1</v>
      </c>
      <c r="X20" s="263">
        <v>11.7</v>
      </c>
      <c r="Y20" s="263">
        <v>11.4</v>
      </c>
      <c r="Z20" s="209">
        <f t="shared" si="0"/>
        <v>14.475000000000001</v>
      </c>
      <c r="AA20" s="267">
        <v>19.1</v>
      </c>
      <c r="AB20" s="268" t="s">
        <v>222</v>
      </c>
      <c r="AC20" s="2">
        <v>18</v>
      </c>
      <c r="AD20" s="267">
        <v>11.3</v>
      </c>
      <c r="AE20" s="270" t="s">
        <v>66</v>
      </c>
      <c r="AF20" s="1"/>
    </row>
    <row r="21" spans="1:32" ht="11.25" customHeight="1">
      <c r="A21" s="210">
        <v>19</v>
      </c>
      <c r="B21" s="263">
        <v>11.4</v>
      </c>
      <c r="C21" s="263">
        <v>10.6</v>
      </c>
      <c r="D21" s="263">
        <v>10.3</v>
      </c>
      <c r="E21" s="263">
        <v>9.5</v>
      </c>
      <c r="F21" s="263">
        <v>8.9</v>
      </c>
      <c r="G21" s="263">
        <v>9.6</v>
      </c>
      <c r="H21" s="263">
        <v>12.8</v>
      </c>
      <c r="I21" s="263">
        <v>14</v>
      </c>
      <c r="J21" s="263">
        <v>14.9</v>
      </c>
      <c r="K21" s="263">
        <v>15.3</v>
      </c>
      <c r="L21" s="263">
        <v>15.3</v>
      </c>
      <c r="M21" s="263">
        <v>15.9</v>
      </c>
      <c r="N21" s="263">
        <v>16.2</v>
      </c>
      <c r="O21" s="263">
        <v>15.2</v>
      </c>
      <c r="P21" s="263">
        <v>14.5</v>
      </c>
      <c r="Q21" s="263">
        <v>13.1</v>
      </c>
      <c r="R21" s="263">
        <v>10.8</v>
      </c>
      <c r="S21" s="263">
        <v>10.6</v>
      </c>
      <c r="T21" s="263">
        <v>10.4</v>
      </c>
      <c r="U21" s="263">
        <v>9.9</v>
      </c>
      <c r="V21" s="263">
        <v>10.6</v>
      </c>
      <c r="W21" s="263">
        <v>10</v>
      </c>
      <c r="X21" s="263">
        <v>9.6</v>
      </c>
      <c r="Y21" s="263">
        <v>10.1</v>
      </c>
      <c r="Z21" s="209">
        <f t="shared" si="0"/>
        <v>12.062500000000002</v>
      </c>
      <c r="AA21" s="267">
        <v>16.3</v>
      </c>
      <c r="AB21" s="268" t="s">
        <v>223</v>
      </c>
      <c r="AC21" s="2">
        <v>19</v>
      </c>
      <c r="AD21" s="267">
        <v>8.5</v>
      </c>
      <c r="AE21" s="270" t="s">
        <v>244</v>
      </c>
      <c r="AF21" s="1"/>
    </row>
    <row r="22" spans="1:32" ht="11.25" customHeight="1">
      <c r="A22" s="218">
        <v>20</v>
      </c>
      <c r="B22" s="265">
        <v>8.4</v>
      </c>
      <c r="C22" s="265">
        <v>7.2</v>
      </c>
      <c r="D22" s="265">
        <v>6.8</v>
      </c>
      <c r="E22" s="265">
        <v>7</v>
      </c>
      <c r="F22" s="265">
        <v>6.3</v>
      </c>
      <c r="G22" s="265">
        <v>7.9</v>
      </c>
      <c r="H22" s="265">
        <v>11</v>
      </c>
      <c r="I22" s="265">
        <v>11.7</v>
      </c>
      <c r="J22" s="265">
        <v>12.5</v>
      </c>
      <c r="K22" s="265">
        <v>12.5</v>
      </c>
      <c r="L22" s="265">
        <v>12.2</v>
      </c>
      <c r="M22" s="265">
        <v>12.3</v>
      </c>
      <c r="N22" s="265">
        <v>13</v>
      </c>
      <c r="O22" s="265">
        <v>12.8</v>
      </c>
      <c r="P22" s="265">
        <v>12.4</v>
      </c>
      <c r="Q22" s="265">
        <v>12.4</v>
      </c>
      <c r="R22" s="265">
        <v>12.3</v>
      </c>
      <c r="S22" s="265">
        <v>12.2</v>
      </c>
      <c r="T22" s="265">
        <v>11.5</v>
      </c>
      <c r="U22" s="265">
        <v>11.3</v>
      </c>
      <c r="V22" s="265">
        <v>10.7</v>
      </c>
      <c r="W22" s="265">
        <v>10.5</v>
      </c>
      <c r="X22" s="265">
        <v>12.3</v>
      </c>
      <c r="Y22" s="265">
        <v>13.6</v>
      </c>
      <c r="Z22" s="219">
        <f t="shared" si="0"/>
        <v>10.866666666666669</v>
      </c>
      <c r="AA22" s="266">
        <v>13.6</v>
      </c>
      <c r="AB22" s="269" t="s">
        <v>66</v>
      </c>
      <c r="AC22" s="206">
        <v>20</v>
      </c>
      <c r="AD22" s="266">
        <v>6</v>
      </c>
      <c r="AE22" s="271" t="s">
        <v>245</v>
      </c>
      <c r="AF22" s="1"/>
    </row>
    <row r="23" spans="1:32" ht="11.25" customHeight="1">
      <c r="A23" s="210">
        <v>21</v>
      </c>
      <c r="B23" s="263">
        <v>12.7</v>
      </c>
      <c r="C23" s="263">
        <v>13.7</v>
      </c>
      <c r="D23" s="263">
        <v>14</v>
      </c>
      <c r="E23" s="263">
        <v>13.8</v>
      </c>
      <c r="F23" s="263">
        <v>14.5</v>
      </c>
      <c r="G23" s="263">
        <v>14.7</v>
      </c>
      <c r="H23" s="263">
        <v>15.4</v>
      </c>
      <c r="I23" s="263">
        <v>16</v>
      </c>
      <c r="J23" s="263">
        <v>17.1</v>
      </c>
      <c r="K23" s="263">
        <v>17.3</v>
      </c>
      <c r="L23" s="263">
        <v>18.7</v>
      </c>
      <c r="M23" s="263">
        <v>19.2</v>
      </c>
      <c r="N23" s="263">
        <v>20.4</v>
      </c>
      <c r="O23" s="263">
        <v>20.4</v>
      </c>
      <c r="P23" s="263">
        <v>19.9</v>
      </c>
      <c r="Q23" s="263">
        <v>18.1</v>
      </c>
      <c r="R23" s="263">
        <v>15.8</v>
      </c>
      <c r="S23" s="263">
        <v>15.8</v>
      </c>
      <c r="T23" s="263">
        <v>15.1</v>
      </c>
      <c r="U23" s="263">
        <v>15.1</v>
      </c>
      <c r="V23" s="263">
        <v>14.2</v>
      </c>
      <c r="W23" s="263">
        <v>14.1</v>
      </c>
      <c r="X23" s="263">
        <v>13.3</v>
      </c>
      <c r="Y23" s="263">
        <v>13</v>
      </c>
      <c r="Z23" s="209">
        <f t="shared" si="0"/>
        <v>15.929166666666672</v>
      </c>
      <c r="AA23" s="267">
        <v>20.8</v>
      </c>
      <c r="AB23" s="268" t="s">
        <v>224</v>
      </c>
      <c r="AC23" s="2">
        <v>21</v>
      </c>
      <c r="AD23" s="267">
        <v>12.4</v>
      </c>
      <c r="AE23" s="270" t="s">
        <v>246</v>
      </c>
      <c r="AF23" s="1"/>
    </row>
    <row r="24" spans="1:32" ht="11.25" customHeight="1">
      <c r="A24" s="210">
        <v>22</v>
      </c>
      <c r="B24" s="263">
        <v>12.9</v>
      </c>
      <c r="C24" s="263">
        <v>13.7</v>
      </c>
      <c r="D24" s="263">
        <v>13.8</v>
      </c>
      <c r="E24" s="263">
        <v>13.7</v>
      </c>
      <c r="F24" s="263">
        <v>13.8</v>
      </c>
      <c r="G24" s="263">
        <v>12.8</v>
      </c>
      <c r="H24" s="263">
        <v>12.7</v>
      </c>
      <c r="I24" s="263">
        <v>12.1</v>
      </c>
      <c r="J24" s="263">
        <v>12.2</v>
      </c>
      <c r="K24" s="263">
        <v>13.9</v>
      </c>
      <c r="L24" s="263">
        <v>16.1</v>
      </c>
      <c r="M24" s="263">
        <v>18</v>
      </c>
      <c r="N24" s="263">
        <v>17.2</v>
      </c>
      <c r="O24" s="263">
        <v>17.4</v>
      </c>
      <c r="P24" s="263">
        <v>16.2</v>
      </c>
      <c r="Q24" s="263">
        <v>15</v>
      </c>
      <c r="R24" s="263">
        <v>14.6</v>
      </c>
      <c r="S24" s="263">
        <v>13.5</v>
      </c>
      <c r="T24" s="263">
        <v>12.9</v>
      </c>
      <c r="U24" s="263">
        <v>12.6</v>
      </c>
      <c r="V24" s="263">
        <v>12.3</v>
      </c>
      <c r="W24" s="263">
        <v>12.3</v>
      </c>
      <c r="X24" s="263">
        <v>12.4</v>
      </c>
      <c r="Y24" s="263">
        <v>12.5</v>
      </c>
      <c r="Z24" s="209">
        <f t="shared" si="0"/>
        <v>13.941666666666665</v>
      </c>
      <c r="AA24" s="267">
        <v>18</v>
      </c>
      <c r="AB24" s="268" t="s">
        <v>182</v>
      </c>
      <c r="AC24" s="2">
        <v>22</v>
      </c>
      <c r="AD24" s="267">
        <v>12</v>
      </c>
      <c r="AE24" s="270" t="s">
        <v>247</v>
      </c>
      <c r="AF24" s="1"/>
    </row>
    <row r="25" spans="1:32" ht="11.25" customHeight="1">
      <c r="A25" s="210">
        <v>23</v>
      </c>
      <c r="B25" s="263">
        <v>12.4</v>
      </c>
      <c r="C25" s="263">
        <v>12.7</v>
      </c>
      <c r="D25" s="263">
        <v>12.8</v>
      </c>
      <c r="E25" s="263">
        <v>12.9</v>
      </c>
      <c r="F25" s="263">
        <v>12.3</v>
      </c>
      <c r="G25" s="263">
        <v>12.7</v>
      </c>
      <c r="H25" s="263">
        <v>13.6</v>
      </c>
      <c r="I25" s="263">
        <v>15</v>
      </c>
      <c r="J25" s="263">
        <v>15.6</v>
      </c>
      <c r="K25" s="263">
        <v>15.5</v>
      </c>
      <c r="L25" s="263">
        <v>15.9</v>
      </c>
      <c r="M25" s="263">
        <v>16.4</v>
      </c>
      <c r="N25" s="263">
        <v>16.7</v>
      </c>
      <c r="O25" s="263">
        <v>17.2</v>
      </c>
      <c r="P25" s="263">
        <v>16.2</v>
      </c>
      <c r="Q25" s="263">
        <v>17.2</v>
      </c>
      <c r="R25" s="263">
        <v>16.5</v>
      </c>
      <c r="S25" s="263">
        <v>16.5</v>
      </c>
      <c r="T25" s="263">
        <v>16.4</v>
      </c>
      <c r="U25" s="263">
        <v>16.2</v>
      </c>
      <c r="V25" s="263">
        <v>16.7</v>
      </c>
      <c r="W25" s="263">
        <v>16.7</v>
      </c>
      <c r="X25" s="263">
        <v>16.6</v>
      </c>
      <c r="Y25" s="263">
        <v>16.7</v>
      </c>
      <c r="Z25" s="209">
        <f t="shared" si="0"/>
        <v>15.30833333333333</v>
      </c>
      <c r="AA25" s="267">
        <v>18</v>
      </c>
      <c r="AB25" s="268" t="s">
        <v>225</v>
      </c>
      <c r="AC25" s="2">
        <v>23</v>
      </c>
      <c r="AD25" s="267">
        <v>12.2</v>
      </c>
      <c r="AE25" s="270" t="s">
        <v>248</v>
      </c>
      <c r="AF25" s="1"/>
    </row>
    <row r="26" spans="1:32" ht="11.25" customHeight="1">
      <c r="A26" s="210">
        <v>24</v>
      </c>
      <c r="B26" s="263">
        <v>16.7</v>
      </c>
      <c r="C26" s="263">
        <v>15.7</v>
      </c>
      <c r="D26" s="263">
        <v>13.9</v>
      </c>
      <c r="E26" s="263">
        <v>12.8</v>
      </c>
      <c r="F26" s="263">
        <v>12.2</v>
      </c>
      <c r="G26" s="263">
        <v>12.2</v>
      </c>
      <c r="H26" s="263">
        <v>12.1</v>
      </c>
      <c r="I26" s="263">
        <v>12.5</v>
      </c>
      <c r="J26" s="263">
        <v>13.7</v>
      </c>
      <c r="K26" s="263">
        <v>14.6</v>
      </c>
      <c r="L26" s="263">
        <v>15.2</v>
      </c>
      <c r="M26" s="263">
        <v>15.1</v>
      </c>
      <c r="N26" s="263">
        <v>16.3</v>
      </c>
      <c r="O26" s="263">
        <v>15.2</v>
      </c>
      <c r="P26" s="263">
        <v>15</v>
      </c>
      <c r="Q26" s="263">
        <v>15.1</v>
      </c>
      <c r="R26" s="263">
        <v>14.5</v>
      </c>
      <c r="S26" s="263">
        <v>14.2</v>
      </c>
      <c r="T26" s="263">
        <v>13</v>
      </c>
      <c r="U26" s="263">
        <v>12.1</v>
      </c>
      <c r="V26" s="263">
        <v>11.7</v>
      </c>
      <c r="W26" s="263">
        <v>11.6</v>
      </c>
      <c r="X26" s="263">
        <v>11.6</v>
      </c>
      <c r="Y26" s="263">
        <v>11.2</v>
      </c>
      <c r="Z26" s="209">
        <f t="shared" si="0"/>
        <v>13.675000000000002</v>
      </c>
      <c r="AA26" s="267">
        <v>16.8</v>
      </c>
      <c r="AB26" s="268" t="s">
        <v>167</v>
      </c>
      <c r="AC26" s="2">
        <v>24</v>
      </c>
      <c r="AD26" s="267">
        <v>11.2</v>
      </c>
      <c r="AE26" s="270" t="s">
        <v>66</v>
      </c>
      <c r="AF26" s="1"/>
    </row>
    <row r="27" spans="1:32" ht="11.25" customHeight="1">
      <c r="A27" s="210">
        <v>25</v>
      </c>
      <c r="B27" s="263">
        <v>11.8</v>
      </c>
      <c r="C27" s="263">
        <v>11.8</v>
      </c>
      <c r="D27" s="263">
        <v>11.4</v>
      </c>
      <c r="E27" s="263">
        <v>11.1</v>
      </c>
      <c r="F27" s="263">
        <v>10.5</v>
      </c>
      <c r="G27" s="263">
        <v>11.3</v>
      </c>
      <c r="H27" s="263">
        <v>14</v>
      </c>
      <c r="I27" s="263">
        <v>14.3</v>
      </c>
      <c r="J27" s="263">
        <v>15.9</v>
      </c>
      <c r="K27" s="263">
        <v>15.6</v>
      </c>
      <c r="L27" s="263">
        <v>16.2</v>
      </c>
      <c r="M27" s="263">
        <v>17.4</v>
      </c>
      <c r="N27" s="263">
        <v>16</v>
      </c>
      <c r="O27" s="263">
        <v>16.8</v>
      </c>
      <c r="P27" s="263">
        <v>16.6</v>
      </c>
      <c r="Q27" s="263">
        <v>16.5</v>
      </c>
      <c r="R27" s="263">
        <v>16.5</v>
      </c>
      <c r="S27" s="263">
        <v>16.1</v>
      </c>
      <c r="T27" s="263">
        <v>15</v>
      </c>
      <c r="U27" s="263">
        <v>14.3</v>
      </c>
      <c r="V27" s="263">
        <v>15</v>
      </c>
      <c r="W27" s="263">
        <v>14.9</v>
      </c>
      <c r="X27" s="263">
        <v>14</v>
      </c>
      <c r="Y27" s="263">
        <v>14.7</v>
      </c>
      <c r="Z27" s="209">
        <f t="shared" si="0"/>
        <v>14.487499999999999</v>
      </c>
      <c r="AA27" s="267">
        <v>17.5</v>
      </c>
      <c r="AB27" s="268" t="s">
        <v>226</v>
      </c>
      <c r="AC27" s="2">
        <v>25</v>
      </c>
      <c r="AD27" s="267">
        <v>10.4</v>
      </c>
      <c r="AE27" s="270" t="s">
        <v>249</v>
      </c>
      <c r="AF27" s="1"/>
    </row>
    <row r="28" spans="1:32" ht="11.25" customHeight="1">
      <c r="A28" s="210">
        <v>26</v>
      </c>
      <c r="B28" s="263">
        <v>14.1</v>
      </c>
      <c r="C28" s="263">
        <v>13.9</v>
      </c>
      <c r="D28" s="263">
        <v>14.1</v>
      </c>
      <c r="E28" s="263">
        <v>13.1</v>
      </c>
      <c r="F28" s="263">
        <v>12.5</v>
      </c>
      <c r="G28" s="263">
        <v>14.4</v>
      </c>
      <c r="H28" s="263">
        <v>18.1</v>
      </c>
      <c r="I28" s="263">
        <v>19.3</v>
      </c>
      <c r="J28" s="263">
        <v>19.9</v>
      </c>
      <c r="K28" s="263">
        <v>19.7</v>
      </c>
      <c r="L28" s="263">
        <v>19.8</v>
      </c>
      <c r="M28" s="263">
        <v>19.9</v>
      </c>
      <c r="N28" s="263">
        <v>20.1</v>
      </c>
      <c r="O28" s="263">
        <v>19.7</v>
      </c>
      <c r="P28" s="263">
        <v>19.1</v>
      </c>
      <c r="Q28" s="263">
        <v>18.8</v>
      </c>
      <c r="R28" s="263">
        <v>18.5</v>
      </c>
      <c r="S28" s="263">
        <v>18.3</v>
      </c>
      <c r="T28" s="263">
        <v>17.8</v>
      </c>
      <c r="U28" s="263">
        <v>17.7</v>
      </c>
      <c r="V28" s="263">
        <v>16</v>
      </c>
      <c r="W28" s="263">
        <v>15.8</v>
      </c>
      <c r="X28" s="263">
        <v>15.5</v>
      </c>
      <c r="Y28" s="263">
        <v>16</v>
      </c>
      <c r="Z28" s="209">
        <f t="shared" si="0"/>
        <v>17.170833333333334</v>
      </c>
      <c r="AA28" s="267">
        <v>20.4</v>
      </c>
      <c r="AB28" s="268" t="s">
        <v>227</v>
      </c>
      <c r="AC28" s="2">
        <v>26</v>
      </c>
      <c r="AD28" s="267">
        <v>12.5</v>
      </c>
      <c r="AE28" s="270" t="s">
        <v>250</v>
      </c>
      <c r="AF28" s="1"/>
    </row>
    <row r="29" spans="1:32" ht="11.25" customHeight="1">
      <c r="A29" s="210">
        <v>27</v>
      </c>
      <c r="B29" s="263">
        <v>13.6</v>
      </c>
      <c r="C29" s="263">
        <v>12.7</v>
      </c>
      <c r="D29" s="263">
        <v>12.5</v>
      </c>
      <c r="E29" s="263">
        <v>12.7</v>
      </c>
      <c r="F29" s="263">
        <v>12.8</v>
      </c>
      <c r="G29" s="263">
        <v>13.4</v>
      </c>
      <c r="H29" s="263">
        <v>14.4</v>
      </c>
      <c r="I29" s="263">
        <v>16.4</v>
      </c>
      <c r="J29" s="263">
        <v>17.8</v>
      </c>
      <c r="K29" s="263">
        <v>16.9</v>
      </c>
      <c r="L29" s="263">
        <v>15.9</v>
      </c>
      <c r="M29" s="263">
        <v>16.3</v>
      </c>
      <c r="N29" s="263">
        <v>16.5</v>
      </c>
      <c r="O29" s="263">
        <v>15.4</v>
      </c>
      <c r="P29" s="263">
        <v>15.2</v>
      </c>
      <c r="Q29" s="263">
        <v>14.7</v>
      </c>
      <c r="R29" s="263">
        <v>14.2</v>
      </c>
      <c r="S29" s="263">
        <v>14.2</v>
      </c>
      <c r="T29" s="263">
        <v>14</v>
      </c>
      <c r="U29" s="263">
        <v>13.9</v>
      </c>
      <c r="V29" s="263">
        <v>13.8</v>
      </c>
      <c r="W29" s="263">
        <v>13.3</v>
      </c>
      <c r="X29" s="263">
        <v>13.1</v>
      </c>
      <c r="Y29" s="263">
        <v>13</v>
      </c>
      <c r="Z29" s="209">
        <f t="shared" si="0"/>
        <v>14.445833333333333</v>
      </c>
      <c r="AA29" s="267">
        <v>17.8</v>
      </c>
      <c r="AB29" s="268" t="s">
        <v>228</v>
      </c>
      <c r="AC29" s="2">
        <v>27</v>
      </c>
      <c r="AD29" s="267">
        <v>12.4</v>
      </c>
      <c r="AE29" s="270" t="s">
        <v>251</v>
      </c>
      <c r="AF29" s="1"/>
    </row>
    <row r="30" spans="1:32" ht="11.25" customHeight="1">
      <c r="A30" s="210">
        <v>28</v>
      </c>
      <c r="B30" s="263">
        <v>12.9</v>
      </c>
      <c r="C30" s="263">
        <v>12.8</v>
      </c>
      <c r="D30" s="263">
        <v>12.4</v>
      </c>
      <c r="E30" s="263">
        <v>12.4</v>
      </c>
      <c r="F30" s="263">
        <v>12.3</v>
      </c>
      <c r="G30" s="263">
        <v>12.3</v>
      </c>
      <c r="H30" s="263">
        <v>12.4</v>
      </c>
      <c r="I30" s="263">
        <v>12.3</v>
      </c>
      <c r="J30" s="263">
        <v>12.5</v>
      </c>
      <c r="K30" s="263">
        <v>12.5</v>
      </c>
      <c r="L30" s="263">
        <v>12.4</v>
      </c>
      <c r="M30" s="263">
        <v>12.6</v>
      </c>
      <c r="N30" s="263">
        <v>12.8</v>
      </c>
      <c r="O30" s="263">
        <v>13.1</v>
      </c>
      <c r="P30" s="263">
        <v>13.4</v>
      </c>
      <c r="Q30" s="263">
        <v>13.7</v>
      </c>
      <c r="R30" s="263">
        <v>13.9</v>
      </c>
      <c r="S30" s="263">
        <v>13.8</v>
      </c>
      <c r="T30" s="263">
        <v>14.2</v>
      </c>
      <c r="U30" s="263">
        <v>14.7</v>
      </c>
      <c r="V30" s="263">
        <v>14.3</v>
      </c>
      <c r="W30" s="263">
        <v>14.3</v>
      </c>
      <c r="X30" s="263">
        <v>14.4</v>
      </c>
      <c r="Y30" s="263">
        <v>13.6</v>
      </c>
      <c r="Z30" s="209">
        <f t="shared" si="0"/>
        <v>13.166666666666666</v>
      </c>
      <c r="AA30" s="267">
        <v>14.8</v>
      </c>
      <c r="AB30" s="268" t="s">
        <v>229</v>
      </c>
      <c r="AC30" s="2">
        <v>28</v>
      </c>
      <c r="AD30" s="267">
        <v>12.2</v>
      </c>
      <c r="AE30" s="270" t="s">
        <v>146</v>
      </c>
      <c r="AF30" s="1"/>
    </row>
    <row r="31" spans="1:32" ht="11.25" customHeight="1">
      <c r="A31" s="210">
        <v>29</v>
      </c>
      <c r="B31" s="263">
        <v>13.8</v>
      </c>
      <c r="C31" s="263">
        <v>12.8</v>
      </c>
      <c r="D31" s="263">
        <v>12.5</v>
      </c>
      <c r="E31" s="263">
        <v>12.2</v>
      </c>
      <c r="F31" s="263">
        <v>11.1</v>
      </c>
      <c r="G31" s="263">
        <v>13.5</v>
      </c>
      <c r="H31" s="263">
        <v>15.7</v>
      </c>
      <c r="I31" s="263">
        <v>16.9</v>
      </c>
      <c r="J31" s="263">
        <v>16.1</v>
      </c>
      <c r="K31" s="263">
        <v>18.3</v>
      </c>
      <c r="L31" s="263">
        <v>18.5</v>
      </c>
      <c r="M31" s="263">
        <v>18.7</v>
      </c>
      <c r="N31" s="263">
        <v>18.3</v>
      </c>
      <c r="O31" s="263">
        <v>18.5</v>
      </c>
      <c r="P31" s="263">
        <v>17.2</v>
      </c>
      <c r="Q31" s="263">
        <v>15.9</v>
      </c>
      <c r="R31" s="263">
        <v>14.2</v>
      </c>
      <c r="S31" s="263">
        <v>12.5</v>
      </c>
      <c r="T31" s="263">
        <v>11.1</v>
      </c>
      <c r="U31" s="263">
        <v>9.9</v>
      </c>
      <c r="V31" s="263">
        <v>9.4</v>
      </c>
      <c r="W31" s="263">
        <v>8.7</v>
      </c>
      <c r="X31" s="263">
        <v>7.6</v>
      </c>
      <c r="Y31" s="263">
        <v>7.2</v>
      </c>
      <c r="Z31" s="209">
        <f t="shared" si="0"/>
        <v>13.774999999999999</v>
      </c>
      <c r="AA31" s="267">
        <v>19.3</v>
      </c>
      <c r="AB31" s="268" t="s">
        <v>230</v>
      </c>
      <c r="AC31" s="2">
        <v>29</v>
      </c>
      <c r="AD31" s="267">
        <v>7.1</v>
      </c>
      <c r="AE31" s="270" t="s">
        <v>252</v>
      </c>
      <c r="AF31" s="1"/>
    </row>
    <row r="32" spans="1:32" ht="11.25" customHeight="1">
      <c r="A32" s="210">
        <v>30</v>
      </c>
      <c r="B32" s="263">
        <v>6.9</v>
      </c>
      <c r="C32" s="263">
        <v>6.4</v>
      </c>
      <c r="D32" s="263">
        <v>6.4</v>
      </c>
      <c r="E32" s="263">
        <v>6.3</v>
      </c>
      <c r="F32" s="263">
        <v>5.6</v>
      </c>
      <c r="G32" s="263">
        <v>8.4</v>
      </c>
      <c r="H32" s="263">
        <v>12</v>
      </c>
      <c r="I32" s="263">
        <v>13.1</v>
      </c>
      <c r="J32" s="263">
        <v>15.4</v>
      </c>
      <c r="K32" s="263">
        <v>15.5</v>
      </c>
      <c r="L32" s="263">
        <v>16.9</v>
      </c>
      <c r="M32" s="263">
        <v>13.7</v>
      </c>
      <c r="N32" s="263">
        <v>15.2</v>
      </c>
      <c r="O32" s="263">
        <v>14.5</v>
      </c>
      <c r="P32" s="263">
        <v>14.1</v>
      </c>
      <c r="Q32" s="263">
        <v>14.4</v>
      </c>
      <c r="R32" s="263">
        <v>14.9</v>
      </c>
      <c r="S32" s="263">
        <v>14.9</v>
      </c>
      <c r="T32" s="263">
        <v>13.1</v>
      </c>
      <c r="U32" s="263">
        <v>12.9</v>
      </c>
      <c r="V32" s="263">
        <v>12.5</v>
      </c>
      <c r="W32" s="263">
        <v>12.7</v>
      </c>
      <c r="X32" s="263">
        <v>12.3</v>
      </c>
      <c r="Y32" s="263">
        <v>12.2</v>
      </c>
      <c r="Z32" s="209">
        <f t="shared" si="0"/>
        <v>12.095833333333333</v>
      </c>
      <c r="AA32" s="267">
        <v>17</v>
      </c>
      <c r="AB32" s="268" t="s">
        <v>139</v>
      </c>
      <c r="AC32" s="2">
        <v>30</v>
      </c>
      <c r="AD32" s="267">
        <v>5.4</v>
      </c>
      <c r="AE32" s="270" t="s">
        <v>253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11.203333333333331</v>
      </c>
      <c r="C34" s="212">
        <f t="shared" si="1"/>
        <v>11.08333333333333</v>
      </c>
      <c r="D34" s="212">
        <f t="shared" si="1"/>
        <v>10.926666666666668</v>
      </c>
      <c r="E34" s="212">
        <f t="shared" si="1"/>
        <v>10.886666666666665</v>
      </c>
      <c r="F34" s="212">
        <f t="shared" si="1"/>
        <v>10.683333333333337</v>
      </c>
      <c r="G34" s="212">
        <f t="shared" si="1"/>
        <v>11.23333333333333</v>
      </c>
      <c r="H34" s="212">
        <f t="shared" si="1"/>
        <v>12.530000000000001</v>
      </c>
      <c r="I34" s="212">
        <f t="shared" si="1"/>
        <v>13.363333333333335</v>
      </c>
      <c r="J34" s="212">
        <f t="shared" si="1"/>
        <v>14.123333333333333</v>
      </c>
      <c r="K34" s="212">
        <f t="shared" si="1"/>
        <v>14.833333333333334</v>
      </c>
      <c r="L34" s="212">
        <f t="shared" si="1"/>
        <v>15.369999999999997</v>
      </c>
      <c r="M34" s="212">
        <f t="shared" si="1"/>
        <v>15.316666666666665</v>
      </c>
      <c r="N34" s="212">
        <f t="shared" si="1"/>
        <v>15.263333333333332</v>
      </c>
      <c r="O34" s="212">
        <f t="shared" si="1"/>
        <v>14.833333333333332</v>
      </c>
      <c r="P34" s="212">
        <f t="shared" si="1"/>
        <v>14.419999999999998</v>
      </c>
      <c r="Q34" s="212">
        <f t="shared" si="1"/>
        <v>14.133333333333331</v>
      </c>
      <c r="R34" s="212">
        <f>AVERAGE(R3:R33)</f>
        <v>13.726666666666665</v>
      </c>
      <c r="S34" s="212">
        <f aca="true" t="shared" si="2" ref="S34:Y34">AVERAGE(S3:S33)</f>
        <v>13.33</v>
      </c>
      <c r="T34" s="212">
        <f t="shared" si="2"/>
        <v>12.76</v>
      </c>
      <c r="U34" s="212">
        <f t="shared" si="2"/>
        <v>12.409999999999998</v>
      </c>
      <c r="V34" s="212">
        <f t="shared" si="2"/>
        <v>12.239999999999998</v>
      </c>
      <c r="W34" s="212">
        <f t="shared" si="2"/>
        <v>11.996666666666668</v>
      </c>
      <c r="X34" s="212">
        <f t="shared" si="2"/>
        <v>11.853333333333337</v>
      </c>
      <c r="Y34" s="212">
        <f t="shared" si="2"/>
        <v>11.683333333333334</v>
      </c>
      <c r="Z34" s="212">
        <f>AVERAGE(B3:Y33)</f>
        <v>12.925138888888887</v>
      </c>
      <c r="AA34" s="213">
        <f>(AVERAGE(最高))</f>
        <v>16.750000000000004</v>
      </c>
      <c r="AB34" s="214"/>
      <c r="AC34" s="215"/>
      <c r="AD34" s="213">
        <f>(AVERAGE(最低))</f>
        <v>9.026666666666667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22.6</v>
      </c>
      <c r="C46" s="251">
        <v>10</v>
      </c>
      <c r="D46" s="272" t="s">
        <v>215</v>
      </c>
      <c r="E46" s="192"/>
      <c r="F46" s="155"/>
      <c r="G46" s="156">
        <f>MIN(最低)</f>
        <v>3</v>
      </c>
      <c r="H46" s="251">
        <v>12</v>
      </c>
      <c r="I46" s="273" t="s">
        <v>238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3"/>
      <c r="I48" s="254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2016</v>
      </c>
      <c r="AA1" s="1" t="s">
        <v>1</v>
      </c>
      <c r="AB1" s="221">
        <v>5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12.5</v>
      </c>
      <c r="C3" s="202">
        <v>12</v>
      </c>
      <c r="D3" s="202">
        <v>11.7</v>
      </c>
      <c r="E3" s="202">
        <v>10.9</v>
      </c>
      <c r="F3" s="202">
        <v>11</v>
      </c>
      <c r="G3" s="202">
        <v>11.9</v>
      </c>
      <c r="H3" s="202">
        <v>13.4</v>
      </c>
      <c r="I3" s="202">
        <v>14.3</v>
      </c>
      <c r="J3" s="202">
        <v>15.9</v>
      </c>
      <c r="K3" s="202">
        <v>16.9</v>
      </c>
      <c r="L3" s="202">
        <v>16.7</v>
      </c>
      <c r="M3" s="202">
        <v>17.7</v>
      </c>
      <c r="N3" s="202">
        <v>17.6</v>
      </c>
      <c r="O3" s="202">
        <v>18</v>
      </c>
      <c r="P3" s="202">
        <v>17</v>
      </c>
      <c r="Q3" s="202">
        <v>16.5</v>
      </c>
      <c r="R3" s="202">
        <v>16.7</v>
      </c>
      <c r="S3" s="202">
        <v>15.1</v>
      </c>
      <c r="T3" s="202">
        <v>15.1</v>
      </c>
      <c r="U3" s="202">
        <v>14.4</v>
      </c>
      <c r="V3" s="202">
        <v>12.3</v>
      </c>
      <c r="W3" s="202">
        <v>11.5</v>
      </c>
      <c r="X3" s="202">
        <v>11.4</v>
      </c>
      <c r="Y3" s="202">
        <v>11.1</v>
      </c>
      <c r="Z3" s="209">
        <f aca="true" t="shared" si="0" ref="Z3:Z33">AVERAGE(B3:Y3)</f>
        <v>14.233333333333333</v>
      </c>
      <c r="AA3" s="150">
        <v>18.2</v>
      </c>
      <c r="AB3" s="151" t="s">
        <v>254</v>
      </c>
      <c r="AC3" s="2">
        <v>1</v>
      </c>
      <c r="AD3" s="150">
        <v>10.5</v>
      </c>
      <c r="AE3" s="248" t="s">
        <v>266</v>
      </c>
      <c r="AF3" s="1"/>
    </row>
    <row r="4" spans="1:32" ht="11.25" customHeight="1">
      <c r="A4" s="210">
        <v>2</v>
      </c>
      <c r="B4" s="202">
        <v>11.1</v>
      </c>
      <c r="C4" s="202">
        <v>11</v>
      </c>
      <c r="D4" s="202">
        <v>11</v>
      </c>
      <c r="E4" s="202">
        <v>10.7</v>
      </c>
      <c r="F4" s="202">
        <v>10.7</v>
      </c>
      <c r="G4" s="202">
        <v>10.9</v>
      </c>
      <c r="H4" s="202">
        <v>11</v>
      </c>
      <c r="I4" s="202">
        <v>12.1</v>
      </c>
      <c r="J4" s="202">
        <v>12.9</v>
      </c>
      <c r="K4" s="202">
        <v>14.3</v>
      </c>
      <c r="L4" s="202">
        <v>15.2</v>
      </c>
      <c r="M4" s="202">
        <v>15.4</v>
      </c>
      <c r="N4" s="202">
        <v>15.4</v>
      </c>
      <c r="O4" s="202">
        <v>16.3</v>
      </c>
      <c r="P4" s="202">
        <v>16.2</v>
      </c>
      <c r="Q4" s="202">
        <v>15.7</v>
      </c>
      <c r="R4" s="202">
        <v>16.3</v>
      </c>
      <c r="S4" s="203">
        <v>15.6</v>
      </c>
      <c r="T4" s="202">
        <v>15</v>
      </c>
      <c r="U4" s="202">
        <v>13.6</v>
      </c>
      <c r="V4" s="202">
        <v>14.4</v>
      </c>
      <c r="W4" s="202">
        <v>14</v>
      </c>
      <c r="X4" s="202">
        <v>14.2</v>
      </c>
      <c r="Y4" s="202">
        <v>14.9</v>
      </c>
      <c r="Z4" s="209">
        <f t="shared" si="0"/>
        <v>13.6625</v>
      </c>
      <c r="AA4" s="150">
        <v>16.6</v>
      </c>
      <c r="AB4" s="151" t="s">
        <v>183</v>
      </c>
      <c r="AC4" s="2">
        <v>2</v>
      </c>
      <c r="AD4" s="150">
        <v>10.6</v>
      </c>
      <c r="AE4" s="248" t="s">
        <v>277</v>
      </c>
      <c r="AF4" s="1"/>
    </row>
    <row r="5" spans="1:32" ht="11.25" customHeight="1">
      <c r="A5" s="210">
        <v>3</v>
      </c>
      <c r="B5" s="202">
        <v>15</v>
      </c>
      <c r="C5" s="202">
        <v>16.2</v>
      </c>
      <c r="D5" s="202">
        <v>16.1</v>
      </c>
      <c r="E5" s="202">
        <v>16.3</v>
      </c>
      <c r="F5" s="202">
        <v>16.3</v>
      </c>
      <c r="G5" s="202">
        <v>17</v>
      </c>
      <c r="H5" s="202">
        <v>18.5</v>
      </c>
      <c r="I5" s="202">
        <v>19.3</v>
      </c>
      <c r="J5" s="202">
        <v>20.5</v>
      </c>
      <c r="K5" s="202">
        <v>19.8</v>
      </c>
      <c r="L5" s="202">
        <v>20.8</v>
      </c>
      <c r="M5" s="202">
        <v>19.9</v>
      </c>
      <c r="N5" s="202">
        <v>20.2</v>
      </c>
      <c r="O5" s="202">
        <v>19.9</v>
      </c>
      <c r="P5" s="202">
        <v>19.3</v>
      </c>
      <c r="Q5" s="202">
        <v>19.5</v>
      </c>
      <c r="R5" s="202">
        <v>19.2</v>
      </c>
      <c r="S5" s="202">
        <v>18.9</v>
      </c>
      <c r="T5" s="202">
        <v>18.3</v>
      </c>
      <c r="U5" s="202">
        <v>20</v>
      </c>
      <c r="V5" s="202">
        <v>19.5</v>
      </c>
      <c r="W5" s="202">
        <v>19.1</v>
      </c>
      <c r="X5" s="202">
        <v>18.6</v>
      </c>
      <c r="Y5" s="202">
        <v>18.8</v>
      </c>
      <c r="Z5" s="209">
        <f t="shared" si="0"/>
        <v>18.625000000000004</v>
      </c>
      <c r="AA5" s="150">
        <v>20.9</v>
      </c>
      <c r="AB5" s="151" t="s">
        <v>255</v>
      </c>
      <c r="AC5" s="2">
        <v>3</v>
      </c>
      <c r="AD5" s="150">
        <v>14.7</v>
      </c>
      <c r="AE5" s="248" t="s">
        <v>278</v>
      </c>
      <c r="AF5" s="1"/>
    </row>
    <row r="6" spans="1:32" ht="11.25" customHeight="1">
      <c r="A6" s="210">
        <v>4</v>
      </c>
      <c r="B6" s="202">
        <v>18.8</v>
      </c>
      <c r="C6" s="202">
        <v>18.2</v>
      </c>
      <c r="D6" s="202">
        <v>18.4</v>
      </c>
      <c r="E6" s="202">
        <v>17.1</v>
      </c>
      <c r="F6" s="202">
        <v>16.8</v>
      </c>
      <c r="G6" s="202">
        <v>17.6</v>
      </c>
      <c r="H6" s="202">
        <v>17.1</v>
      </c>
      <c r="I6" s="202">
        <v>16.7</v>
      </c>
      <c r="J6" s="202">
        <v>17.4</v>
      </c>
      <c r="K6" s="202">
        <v>18</v>
      </c>
      <c r="L6" s="202">
        <v>18.8</v>
      </c>
      <c r="M6" s="202">
        <v>19.5</v>
      </c>
      <c r="N6" s="202">
        <v>21</v>
      </c>
      <c r="O6" s="202">
        <v>21.4</v>
      </c>
      <c r="P6" s="202">
        <v>20</v>
      </c>
      <c r="Q6" s="202">
        <v>18.7</v>
      </c>
      <c r="R6" s="202">
        <v>17.4</v>
      </c>
      <c r="S6" s="202">
        <v>16.3</v>
      </c>
      <c r="T6" s="202">
        <v>16.2</v>
      </c>
      <c r="U6" s="202">
        <v>16.7</v>
      </c>
      <c r="V6" s="202">
        <v>16.6</v>
      </c>
      <c r="W6" s="202">
        <v>15.5</v>
      </c>
      <c r="X6" s="202">
        <v>15.1</v>
      </c>
      <c r="Y6" s="202">
        <v>15.4</v>
      </c>
      <c r="Z6" s="209">
        <f t="shared" si="0"/>
        <v>17.695833333333333</v>
      </c>
      <c r="AA6" s="150">
        <v>22.5</v>
      </c>
      <c r="AB6" s="151" t="s">
        <v>174</v>
      </c>
      <c r="AC6" s="2">
        <v>4</v>
      </c>
      <c r="AD6" s="150">
        <v>14.7</v>
      </c>
      <c r="AE6" s="248" t="s">
        <v>279</v>
      </c>
      <c r="AF6" s="1"/>
    </row>
    <row r="7" spans="1:32" ht="11.25" customHeight="1">
      <c r="A7" s="210">
        <v>5</v>
      </c>
      <c r="B7" s="202">
        <v>15.8</v>
      </c>
      <c r="C7" s="202">
        <v>14.2</v>
      </c>
      <c r="D7" s="202">
        <v>14</v>
      </c>
      <c r="E7" s="202">
        <v>13.2</v>
      </c>
      <c r="F7" s="202">
        <v>14.2</v>
      </c>
      <c r="G7" s="202">
        <v>17.8</v>
      </c>
      <c r="H7" s="202">
        <v>20.4</v>
      </c>
      <c r="I7" s="202">
        <v>21.8</v>
      </c>
      <c r="J7" s="202">
        <v>22.5</v>
      </c>
      <c r="K7" s="202">
        <v>20.9</v>
      </c>
      <c r="L7" s="202">
        <v>21.2</v>
      </c>
      <c r="M7" s="202">
        <v>20.6</v>
      </c>
      <c r="N7" s="202">
        <v>21.1</v>
      </c>
      <c r="O7" s="202">
        <v>19.8</v>
      </c>
      <c r="P7" s="202">
        <v>20.3</v>
      </c>
      <c r="Q7" s="202">
        <v>20.1</v>
      </c>
      <c r="R7" s="202">
        <v>19.5</v>
      </c>
      <c r="S7" s="202">
        <v>19.2</v>
      </c>
      <c r="T7" s="202">
        <v>16.8</v>
      </c>
      <c r="U7" s="202">
        <v>15.9</v>
      </c>
      <c r="V7" s="202">
        <v>15.2</v>
      </c>
      <c r="W7" s="202">
        <v>14.9</v>
      </c>
      <c r="X7" s="202">
        <v>14.5</v>
      </c>
      <c r="Y7" s="202">
        <v>14</v>
      </c>
      <c r="Z7" s="209">
        <f t="shared" si="0"/>
        <v>17.829166666666666</v>
      </c>
      <c r="AA7" s="150">
        <v>23.7</v>
      </c>
      <c r="AB7" s="151" t="s">
        <v>256</v>
      </c>
      <c r="AC7" s="2">
        <v>5</v>
      </c>
      <c r="AD7" s="150">
        <v>13.1</v>
      </c>
      <c r="AE7" s="248" t="s">
        <v>280</v>
      </c>
      <c r="AF7" s="1"/>
    </row>
    <row r="8" spans="1:32" ht="11.25" customHeight="1">
      <c r="A8" s="210">
        <v>6</v>
      </c>
      <c r="B8" s="202">
        <v>13.6</v>
      </c>
      <c r="C8" s="202">
        <v>15</v>
      </c>
      <c r="D8" s="202">
        <v>14.4</v>
      </c>
      <c r="E8" s="202">
        <v>13.2</v>
      </c>
      <c r="F8" s="202">
        <v>13.5</v>
      </c>
      <c r="G8" s="202">
        <v>14.2</v>
      </c>
      <c r="H8" s="202">
        <v>17.3</v>
      </c>
      <c r="I8" s="202">
        <v>20.1</v>
      </c>
      <c r="J8" s="202">
        <v>21</v>
      </c>
      <c r="K8" s="202">
        <v>21.1</v>
      </c>
      <c r="L8" s="202">
        <v>21.1</v>
      </c>
      <c r="M8" s="202">
        <v>21.2</v>
      </c>
      <c r="N8" s="202">
        <v>19.5</v>
      </c>
      <c r="O8" s="202">
        <v>19.2</v>
      </c>
      <c r="P8" s="202">
        <v>18.9</v>
      </c>
      <c r="Q8" s="202">
        <v>18.9</v>
      </c>
      <c r="R8" s="202">
        <v>18.1</v>
      </c>
      <c r="S8" s="202">
        <v>17.7</v>
      </c>
      <c r="T8" s="202">
        <v>16.8</v>
      </c>
      <c r="U8" s="202">
        <v>16.2</v>
      </c>
      <c r="V8" s="202">
        <v>16.7</v>
      </c>
      <c r="W8" s="202">
        <v>17.1</v>
      </c>
      <c r="X8" s="202">
        <v>17</v>
      </c>
      <c r="Y8" s="202">
        <v>17</v>
      </c>
      <c r="Z8" s="209">
        <f t="shared" si="0"/>
        <v>17.45</v>
      </c>
      <c r="AA8" s="150">
        <v>21.7</v>
      </c>
      <c r="AB8" s="151" t="s">
        <v>257</v>
      </c>
      <c r="AC8" s="2">
        <v>6</v>
      </c>
      <c r="AD8" s="150">
        <v>12.2</v>
      </c>
      <c r="AE8" s="248" t="s">
        <v>234</v>
      </c>
      <c r="AF8" s="1"/>
    </row>
    <row r="9" spans="1:32" ht="11.25" customHeight="1">
      <c r="A9" s="210">
        <v>7</v>
      </c>
      <c r="B9" s="202">
        <v>17</v>
      </c>
      <c r="C9" s="202">
        <v>16.9</v>
      </c>
      <c r="D9" s="202">
        <v>16.8</v>
      </c>
      <c r="E9" s="202">
        <v>16.8</v>
      </c>
      <c r="F9" s="202">
        <v>16.8</v>
      </c>
      <c r="G9" s="202">
        <v>17.3</v>
      </c>
      <c r="H9" s="202">
        <v>19.2</v>
      </c>
      <c r="I9" s="202">
        <v>19.8</v>
      </c>
      <c r="J9" s="202">
        <v>21</v>
      </c>
      <c r="K9" s="202">
        <v>22.5</v>
      </c>
      <c r="L9" s="202">
        <v>23.8</v>
      </c>
      <c r="M9" s="202">
        <v>24.6</v>
      </c>
      <c r="N9" s="202">
        <v>25.5</v>
      </c>
      <c r="O9" s="202">
        <v>22.5</v>
      </c>
      <c r="P9" s="202">
        <v>20.3</v>
      </c>
      <c r="Q9" s="202">
        <v>21.1</v>
      </c>
      <c r="R9" s="202">
        <v>20.9</v>
      </c>
      <c r="S9" s="202">
        <v>19.1</v>
      </c>
      <c r="T9" s="202">
        <v>21.1</v>
      </c>
      <c r="U9" s="202">
        <v>20.5</v>
      </c>
      <c r="V9" s="202">
        <v>17.2</v>
      </c>
      <c r="W9" s="202">
        <v>17.5</v>
      </c>
      <c r="X9" s="202">
        <v>17.5</v>
      </c>
      <c r="Y9" s="202">
        <v>16.8</v>
      </c>
      <c r="Z9" s="209">
        <f t="shared" si="0"/>
        <v>19.687500000000004</v>
      </c>
      <c r="AA9" s="150">
        <v>25.6</v>
      </c>
      <c r="AB9" s="151" t="s">
        <v>87</v>
      </c>
      <c r="AC9" s="2">
        <v>7</v>
      </c>
      <c r="AD9" s="150">
        <v>16.2</v>
      </c>
      <c r="AE9" s="248" t="s">
        <v>106</v>
      </c>
      <c r="AF9" s="1"/>
    </row>
    <row r="10" spans="1:32" ht="11.25" customHeight="1">
      <c r="A10" s="210">
        <v>8</v>
      </c>
      <c r="B10" s="202">
        <v>18.2</v>
      </c>
      <c r="C10" s="202">
        <v>17.9</v>
      </c>
      <c r="D10" s="202">
        <v>17.1</v>
      </c>
      <c r="E10" s="202">
        <v>15.4</v>
      </c>
      <c r="F10" s="202">
        <v>15</v>
      </c>
      <c r="G10" s="202">
        <v>17</v>
      </c>
      <c r="H10" s="202">
        <v>19.2</v>
      </c>
      <c r="I10" s="202">
        <v>20.4</v>
      </c>
      <c r="J10" s="202">
        <v>22.2</v>
      </c>
      <c r="K10" s="202">
        <v>20.6</v>
      </c>
      <c r="L10" s="202">
        <v>20.8</v>
      </c>
      <c r="M10" s="202">
        <v>20.3</v>
      </c>
      <c r="N10" s="202">
        <v>19.9</v>
      </c>
      <c r="O10" s="202">
        <v>20.9</v>
      </c>
      <c r="P10" s="202">
        <v>20.4</v>
      </c>
      <c r="Q10" s="202">
        <v>19.1</v>
      </c>
      <c r="R10" s="202">
        <v>18.1</v>
      </c>
      <c r="S10" s="202">
        <v>17.6</v>
      </c>
      <c r="T10" s="202">
        <v>16.8</v>
      </c>
      <c r="U10" s="202">
        <v>15.9</v>
      </c>
      <c r="V10" s="202">
        <v>15.2</v>
      </c>
      <c r="W10" s="202">
        <v>14.9</v>
      </c>
      <c r="X10" s="202">
        <v>14.6</v>
      </c>
      <c r="Y10" s="202">
        <v>14.8</v>
      </c>
      <c r="Z10" s="209">
        <f t="shared" si="0"/>
        <v>18.0125</v>
      </c>
      <c r="AA10" s="150">
        <v>22.9</v>
      </c>
      <c r="AB10" s="151" t="s">
        <v>80</v>
      </c>
      <c r="AC10" s="2">
        <v>8</v>
      </c>
      <c r="AD10" s="150">
        <v>14.5</v>
      </c>
      <c r="AE10" s="248" t="s">
        <v>281</v>
      </c>
      <c r="AF10" s="1"/>
    </row>
    <row r="11" spans="1:32" ht="11.25" customHeight="1">
      <c r="A11" s="210">
        <v>9</v>
      </c>
      <c r="B11" s="202">
        <v>14.8</v>
      </c>
      <c r="C11" s="202">
        <v>14.9</v>
      </c>
      <c r="D11" s="202">
        <v>14.9</v>
      </c>
      <c r="E11" s="202">
        <v>14</v>
      </c>
      <c r="F11" s="202">
        <v>14.1</v>
      </c>
      <c r="G11" s="202">
        <v>15.3</v>
      </c>
      <c r="H11" s="202">
        <v>16.3</v>
      </c>
      <c r="I11" s="202">
        <v>18.3</v>
      </c>
      <c r="J11" s="202">
        <v>19.8</v>
      </c>
      <c r="K11" s="202">
        <v>19.9</v>
      </c>
      <c r="L11" s="202">
        <v>19.7</v>
      </c>
      <c r="M11" s="202">
        <v>19.8</v>
      </c>
      <c r="N11" s="202">
        <v>19.5</v>
      </c>
      <c r="O11" s="202">
        <v>19.7</v>
      </c>
      <c r="P11" s="202">
        <v>19</v>
      </c>
      <c r="Q11" s="202">
        <v>19.1</v>
      </c>
      <c r="R11" s="202">
        <v>18.1</v>
      </c>
      <c r="S11" s="202">
        <v>16.9</v>
      </c>
      <c r="T11" s="202">
        <v>17.1</v>
      </c>
      <c r="U11" s="202">
        <v>16.6</v>
      </c>
      <c r="V11" s="202">
        <v>16.7</v>
      </c>
      <c r="W11" s="202">
        <v>16.3</v>
      </c>
      <c r="X11" s="202">
        <v>15.7</v>
      </c>
      <c r="Y11" s="202">
        <v>15.5</v>
      </c>
      <c r="Z11" s="209">
        <f t="shared" si="0"/>
        <v>17.166666666666668</v>
      </c>
      <c r="AA11" s="150">
        <v>20.3</v>
      </c>
      <c r="AB11" s="151" t="s">
        <v>258</v>
      </c>
      <c r="AC11" s="2">
        <v>9</v>
      </c>
      <c r="AD11" s="150">
        <v>13.8</v>
      </c>
      <c r="AE11" s="248" t="s">
        <v>282</v>
      </c>
      <c r="AF11" s="1"/>
    </row>
    <row r="12" spans="1:32" ht="11.25" customHeight="1">
      <c r="A12" s="218">
        <v>10</v>
      </c>
      <c r="B12" s="204">
        <v>15.7</v>
      </c>
      <c r="C12" s="204">
        <v>15.6</v>
      </c>
      <c r="D12" s="204">
        <v>15.7</v>
      </c>
      <c r="E12" s="204">
        <v>15.5</v>
      </c>
      <c r="F12" s="204">
        <v>15.6</v>
      </c>
      <c r="G12" s="204">
        <v>15.6</v>
      </c>
      <c r="H12" s="204">
        <v>16.1</v>
      </c>
      <c r="I12" s="204">
        <v>16.5</v>
      </c>
      <c r="J12" s="204">
        <v>16.9</v>
      </c>
      <c r="K12" s="204">
        <v>17.1</v>
      </c>
      <c r="L12" s="204">
        <v>17.6</v>
      </c>
      <c r="M12" s="204">
        <v>18.1</v>
      </c>
      <c r="N12" s="204">
        <v>17.8</v>
      </c>
      <c r="O12" s="204">
        <v>18</v>
      </c>
      <c r="P12" s="204">
        <v>17.5</v>
      </c>
      <c r="Q12" s="204">
        <v>17.6</v>
      </c>
      <c r="R12" s="204">
        <v>17.2</v>
      </c>
      <c r="S12" s="204">
        <v>16.4</v>
      </c>
      <c r="T12" s="204">
        <v>15.8</v>
      </c>
      <c r="U12" s="204">
        <v>16</v>
      </c>
      <c r="V12" s="204">
        <v>16</v>
      </c>
      <c r="W12" s="204">
        <v>15.7</v>
      </c>
      <c r="X12" s="204">
        <v>15.5</v>
      </c>
      <c r="Y12" s="204">
        <v>15.3</v>
      </c>
      <c r="Z12" s="219">
        <f t="shared" si="0"/>
        <v>16.45</v>
      </c>
      <c r="AA12" s="156">
        <v>18.2</v>
      </c>
      <c r="AB12" s="205" t="s">
        <v>259</v>
      </c>
      <c r="AC12" s="206">
        <v>10</v>
      </c>
      <c r="AD12" s="156">
        <v>15.2</v>
      </c>
      <c r="AE12" s="249" t="s">
        <v>66</v>
      </c>
      <c r="AF12" s="1"/>
    </row>
    <row r="13" spans="1:32" ht="11.25" customHeight="1">
      <c r="A13" s="210">
        <v>11</v>
      </c>
      <c r="B13" s="202">
        <v>14.5</v>
      </c>
      <c r="C13" s="202">
        <v>14.2</v>
      </c>
      <c r="D13" s="202">
        <v>13.9</v>
      </c>
      <c r="E13" s="202">
        <v>13.7</v>
      </c>
      <c r="F13" s="202">
        <v>13.7</v>
      </c>
      <c r="G13" s="202">
        <v>13.9</v>
      </c>
      <c r="H13" s="202">
        <v>13.9</v>
      </c>
      <c r="I13" s="202">
        <v>14.4</v>
      </c>
      <c r="J13" s="202">
        <v>14.6</v>
      </c>
      <c r="K13" s="202">
        <v>15.8</v>
      </c>
      <c r="L13" s="202">
        <v>16.1</v>
      </c>
      <c r="M13" s="202">
        <v>17.4</v>
      </c>
      <c r="N13" s="202">
        <v>17.7</v>
      </c>
      <c r="O13" s="202">
        <v>17.9</v>
      </c>
      <c r="P13" s="202">
        <v>17.3</v>
      </c>
      <c r="Q13" s="202">
        <v>16.3</v>
      </c>
      <c r="R13" s="202">
        <v>15.9</v>
      </c>
      <c r="S13" s="202">
        <v>16</v>
      </c>
      <c r="T13" s="202">
        <v>17.3</v>
      </c>
      <c r="U13" s="202">
        <v>16.1</v>
      </c>
      <c r="V13" s="202">
        <v>14.9</v>
      </c>
      <c r="W13" s="202">
        <v>15</v>
      </c>
      <c r="X13" s="202">
        <v>15.2</v>
      </c>
      <c r="Y13" s="202">
        <v>15.1</v>
      </c>
      <c r="Z13" s="209">
        <f t="shared" si="0"/>
        <v>15.450000000000003</v>
      </c>
      <c r="AA13" s="150">
        <v>18.4</v>
      </c>
      <c r="AB13" s="151" t="s">
        <v>260</v>
      </c>
      <c r="AC13" s="2">
        <v>11</v>
      </c>
      <c r="AD13" s="150">
        <v>13.6</v>
      </c>
      <c r="AE13" s="248" t="s">
        <v>283</v>
      </c>
      <c r="AF13" s="1"/>
    </row>
    <row r="14" spans="1:32" ht="11.25" customHeight="1">
      <c r="A14" s="210">
        <v>12</v>
      </c>
      <c r="B14" s="202">
        <v>15.4</v>
      </c>
      <c r="C14" s="202">
        <v>15.5</v>
      </c>
      <c r="D14" s="202">
        <v>14.7</v>
      </c>
      <c r="E14" s="202">
        <v>13.3</v>
      </c>
      <c r="F14" s="202">
        <v>12.6</v>
      </c>
      <c r="G14" s="202">
        <v>14.9</v>
      </c>
      <c r="H14" s="202">
        <v>18.4</v>
      </c>
      <c r="I14" s="202">
        <v>19.3</v>
      </c>
      <c r="J14" s="202">
        <v>21.6</v>
      </c>
      <c r="K14" s="202">
        <v>21.1</v>
      </c>
      <c r="L14" s="202">
        <v>19.6</v>
      </c>
      <c r="M14" s="202">
        <v>19.8</v>
      </c>
      <c r="N14" s="202">
        <v>19.1</v>
      </c>
      <c r="O14" s="202">
        <v>19.4</v>
      </c>
      <c r="P14" s="202">
        <v>18.6</v>
      </c>
      <c r="Q14" s="202">
        <v>18.8</v>
      </c>
      <c r="R14" s="202">
        <v>18.1</v>
      </c>
      <c r="S14" s="202">
        <v>17.7</v>
      </c>
      <c r="T14" s="202">
        <v>15.9</v>
      </c>
      <c r="U14" s="202">
        <v>15.1</v>
      </c>
      <c r="V14" s="202">
        <v>14.6</v>
      </c>
      <c r="W14" s="202">
        <v>14.1</v>
      </c>
      <c r="X14" s="202">
        <v>14.4</v>
      </c>
      <c r="Y14" s="202">
        <v>14.5</v>
      </c>
      <c r="Z14" s="209">
        <f t="shared" si="0"/>
        <v>16.937500000000004</v>
      </c>
      <c r="AA14" s="150">
        <v>22</v>
      </c>
      <c r="AB14" s="151" t="s">
        <v>261</v>
      </c>
      <c r="AC14" s="2">
        <v>12</v>
      </c>
      <c r="AD14" s="150">
        <v>12.6</v>
      </c>
      <c r="AE14" s="248" t="s">
        <v>284</v>
      </c>
      <c r="AF14" s="1"/>
    </row>
    <row r="15" spans="1:32" ht="11.25" customHeight="1">
      <c r="A15" s="210">
        <v>13</v>
      </c>
      <c r="B15" s="202">
        <v>14</v>
      </c>
      <c r="C15" s="202">
        <v>14.9</v>
      </c>
      <c r="D15" s="202">
        <v>13.8</v>
      </c>
      <c r="E15" s="202">
        <v>13.6</v>
      </c>
      <c r="F15" s="202">
        <v>14.6</v>
      </c>
      <c r="G15" s="202">
        <v>17</v>
      </c>
      <c r="H15" s="202">
        <v>18.3</v>
      </c>
      <c r="I15" s="202">
        <v>20.6</v>
      </c>
      <c r="J15" s="202">
        <v>20.5</v>
      </c>
      <c r="K15" s="202">
        <v>21.7</v>
      </c>
      <c r="L15" s="202">
        <v>21.8</v>
      </c>
      <c r="M15" s="202">
        <v>21.3</v>
      </c>
      <c r="N15" s="202">
        <v>21.2</v>
      </c>
      <c r="O15" s="202">
        <v>21.3</v>
      </c>
      <c r="P15" s="202">
        <v>20.4</v>
      </c>
      <c r="Q15" s="202">
        <v>20.7</v>
      </c>
      <c r="R15" s="202">
        <v>20.4</v>
      </c>
      <c r="S15" s="202">
        <v>20.1</v>
      </c>
      <c r="T15" s="202">
        <v>18.5</v>
      </c>
      <c r="U15" s="202">
        <v>17.6</v>
      </c>
      <c r="V15" s="202">
        <v>17</v>
      </c>
      <c r="W15" s="202">
        <v>16.9</v>
      </c>
      <c r="X15" s="202">
        <v>16.8</v>
      </c>
      <c r="Y15" s="202">
        <v>17</v>
      </c>
      <c r="Z15" s="209">
        <f t="shared" si="0"/>
        <v>18.333333333333332</v>
      </c>
      <c r="AA15" s="150">
        <v>22.1</v>
      </c>
      <c r="AB15" s="151" t="s">
        <v>262</v>
      </c>
      <c r="AC15" s="2">
        <v>13</v>
      </c>
      <c r="AD15" s="150">
        <v>13.5</v>
      </c>
      <c r="AE15" s="248" t="s">
        <v>196</v>
      </c>
      <c r="AF15" s="1"/>
    </row>
    <row r="16" spans="1:32" ht="11.25" customHeight="1">
      <c r="A16" s="210">
        <v>14</v>
      </c>
      <c r="B16" s="202">
        <v>17.1</v>
      </c>
      <c r="C16" s="202">
        <v>16.4</v>
      </c>
      <c r="D16" s="202">
        <v>17.7</v>
      </c>
      <c r="E16" s="202">
        <v>17.2</v>
      </c>
      <c r="F16" s="202">
        <v>16.2</v>
      </c>
      <c r="G16" s="202">
        <v>18.5</v>
      </c>
      <c r="H16" s="202">
        <v>18.1</v>
      </c>
      <c r="I16" s="202">
        <v>17.8</v>
      </c>
      <c r="J16" s="202">
        <v>17.9</v>
      </c>
      <c r="K16" s="202">
        <v>16.8</v>
      </c>
      <c r="L16" s="202">
        <v>17</v>
      </c>
      <c r="M16" s="202">
        <v>17.4</v>
      </c>
      <c r="N16" s="202">
        <v>17.3</v>
      </c>
      <c r="O16" s="202">
        <v>16.8</v>
      </c>
      <c r="P16" s="202">
        <v>16.6</v>
      </c>
      <c r="Q16" s="202">
        <v>16</v>
      </c>
      <c r="R16" s="202">
        <v>15.1</v>
      </c>
      <c r="S16" s="202">
        <v>14.1</v>
      </c>
      <c r="T16" s="202">
        <v>13.2</v>
      </c>
      <c r="U16" s="202">
        <v>13</v>
      </c>
      <c r="V16" s="202">
        <v>12.6</v>
      </c>
      <c r="W16" s="202">
        <v>12.1</v>
      </c>
      <c r="X16" s="202">
        <v>11.8</v>
      </c>
      <c r="Y16" s="202">
        <v>11.5</v>
      </c>
      <c r="Z16" s="209">
        <f t="shared" si="0"/>
        <v>15.75833333333334</v>
      </c>
      <c r="AA16" s="150">
        <v>18.8</v>
      </c>
      <c r="AB16" s="151" t="s">
        <v>263</v>
      </c>
      <c r="AC16" s="2">
        <v>14</v>
      </c>
      <c r="AD16" s="150">
        <v>11.5</v>
      </c>
      <c r="AE16" s="248" t="s">
        <v>66</v>
      </c>
      <c r="AF16" s="1"/>
    </row>
    <row r="17" spans="1:32" ht="11.25" customHeight="1">
      <c r="A17" s="210">
        <v>15</v>
      </c>
      <c r="B17" s="202">
        <v>11.2</v>
      </c>
      <c r="C17" s="202">
        <v>11.4</v>
      </c>
      <c r="D17" s="202">
        <v>12.4</v>
      </c>
      <c r="E17" s="202">
        <v>12.9</v>
      </c>
      <c r="F17" s="202">
        <v>12.4</v>
      </c>
      <c r="G17" s="202">
        <v>12.4</v>
      </c>
      <c r="H17" s="202">
        <v>13</v>
      </c>
      <c r="I17" s="202">
        <v>13.6</v>
      </c>
      <c r="J17" s="202">
        <v>14.1</v>
      </c>
      <c r="K17" s="202">
        <v>15.1</v>
      </c>
      <c r="L17" s="202">
        <v>15.8</v>
      </c>
      <c r="M17" s="202">
        <v>16.7</v>
      </c>
      <c r="N17" s="202">
        <v>15.8</v>
      </c>
      <c r="O17" s="202">
        <v>16.1</v>
      </c>
      <c r="P17" s="202">
        <v>15.1</v>
      </c>
      <c r="Q17" s="202">
        <v>15.3</v>
      </c>
      <c r="R17" s="202">
        <v>14.8</v>
      </c>
      <c r="S17" s="202">
        <v>14.2</v>
      </c>
      <c r="T17" s="202">
        <v>13.1</v>
      </c>
      <c r="U17" s="202">
        <v>12.8</v>
      </c>
      <c r="V17" s="202">
        <v>12.8</v>
      </c>
      <c r="W17" s="202">
        <v>12.6</v>
      </c>
      <c r="X17" s="202">
        <v>12.3</v>
      </c>
      <c r="Y17" s="202">
        <v>12.3</v>
      </c>
      <c r="Z17" s="209">
        <f t="shared" si="0"/>
        <v>13.675000000000004</v>
      </c>
      <c r="AA17" s="150">
        <v>16.7</v>
      </c>
      <c r="AB17" s="151" t="s">
        <v>264</v>
      </c>
      <c r="AC17" s="2">
        <v>15</v>
      </c>
      <c r="AD17" s="150">
        <v>11</v>
      </c>
      <c r="AE17" s="248" t="s">
        <v>246</v>
      </c>
      <c r="AF17" s="1"/>
    </row>
    <row r="18" spans="1:32" ht="11.25" customHeight="1">
      <c r="A18" s="210">
        <v>16</v>
      </c>
      <c r="B18" s="202">
        <v>13</v>
      </c>
      <c r="C18" s="202">
        <v>13.3</v>
      </c>
      <c r="D18" s="202">
        <v>13.5</v>
      </c>
      <c r="E18" s="202">
        <v>12.7</v>
      </c>
      <c r="F18" s="202">
        <v>12.5</v>
      </c>
      <c r="G18" s="202">
        <v>14.3</v>
      </c>
      <c r="H18" s="202">
        <v>15.8</v>
      </c>
      <c r="I18" s="202">
        <v>17.5</v>
      </c>
      <c r="J18" s="202">
        <v>19.4</v>
      </c>
      <c r="K18" s="202">
        <v>17.5</v>
      </c>
      <c r="L18" s="202">
        <v>17.3</v>
      </c>
      <c r="M18" s="202">
        <v>17.1</v>
      </c>
      <c r="N18" s="202">
        <v>18.1</v>
      </c>
      <c r="O18" s="202">
        <v>18.5</v>
      </c>
      <c r="P18" s="202">
        <v>18</v>
      </c>
      <c r="Q18" s="202">
        <v>17.5</v>
      </c>
      <c r="R18" s="202">
        <v>17.5</v>
      </c>
      <c r="S18" s="202">
        <v>17.8</v>
      </c>
      <c r="T18" s="202">
        <v>18.5</v>
      </c>
      <c r="U18" s="202">
        <v>18.9</v>
      </c>
      <c r="V18" s="202">
        <v>18.8</v>
      </c>
      <c r="W18" s="202">
        <v>18.5</v>
      </c>
      <c r="X18" s="202">
        <v>18.1</v>
      </c>
      <c r="Y18" s="202">
        <v>18</v>
      </c>
      <c r="Z18" s="209">
        <f t="shared" si="0"/>
        <v>16.754166666666666</v>
      </c>
      <c r="AA18" s="150">
        <v>19.6</v>
      </c>
      <c r="AB18" s="151" t="s">
        <v>265</v>
      </c>
      <c r="AC18" s="2">
        <v>16</v>
      </c>
      <c r="AD18" s="150">
        <v>12.3</v>
      </c>
      <c r="AE18" s="248" t="s">
        <v>285</v>
      </c>
      <c r="AF18" s="1"/>
    </row>
    <row r="19" spans="1:32" ht="11.25" customHeight="1">
      <c r="A19" s="210">
        <v>17</v>
      </c>
      <c r="B19" s="202">
        <v>17.9</v>
      </c>
      <c r="C19" s="202">
        <v>18.5</v>
      </c>
      <c r="D19" s="202">
        <v>18.5</v>
      </c>
      <c r="E19" s="202">
        <v>18.6</v>
      </c>
      <c r="F19" s="202">
        <v>18.4</v>
      </c>
      <c r="G19" s="202">
        <v>17.9</v>
      </c>
      <c r="H19" s="202">
        <v>18</v>
      </c>
      <c r="I19" s="202">
        <v>17.9</v>
      </c>
      <c r="J19" s="202">
        <v>17.6</v>
      </c>
      <c r="K19" s="202">
        <v>17.3</v>
      </c>
      <c r="L19" s="202">
        <v>17.7</v>
      </c>
      <c r="M19" s="202">
        <v>18</v>
      </c>
      <c r="N19" s="202">
        <v>17.8</v>
      </c>
      <c r="O19" s="202">
        <v>15.7</v>
      </c>
      <c r="P19" s="202">
        <v>15.3</v>
      </c>
      <c r="Q19" s="202">
        <v>14.9</v>
      </c>
      <c r="R19" s="202">
        <v>14.5</v>
      </c>
      <c r="S19" s="202">
        <v>14.3</v>
      </c>
      <c r="T19" s="202">
        <v>14</v>
      </c>
      <c r="U19" s="202">
        <v>14.1</v>
      </c>
      <c r="V19" s="202">
        <v>14</v>
      </c>
      <c r="W19" s="202">
        <v>13.7</v>
      </c>
      <c r="X19" s="202">
        <v>12.4</v>
      </c>
      <c r="Y19" s="202">
        <v>11.6</v>
      </c>
      <c r="Z19" s="209">
        <f t="shared" si="0"/>
        <v>16.191666666666666</v>
      </c>
      <c r="AA19" s="150">
        <v>18.6</v>
      </c>
      <c r="AB19" s="151" t="s">
        <v>266</v>
      </c>
      <c r="AC19" s="2">
        <v>17</v>
      </c>
      <c r="AD19" s="150">
        <v>11.6</v>
      </c>
      <c r="AE19" s="248" t="s">
        <v>66</v>
      </c>
      <c r="AF19" s="1"/>
    </row>
    <row r="20" spans="1:32" ht="11.25" customHeight="1">
      <c r="A20" s="210">
        <v>18</v>
      </c>
      <c r="B20" s="202">
        <v>10.8</v>
      </c>
      <c r="C20" s="202">
        <v>10.3</v>
      </c>
      <c r="D20" s="202">
        <v>10.2</v>
      </c>
      <c r="E20" s="202">
        <v>10</v>
      </c>
      <c r="F20" s="202">
        <v>10.3</v>
      </c>
      <c r="G20" s="202">
        <v>14.1</v>
      </c>
      <c r="H20" s="202">
        <v>15.6</v>
      </c>
      <c r="I20" s="202">
        <v>17.7</v>
      </c>
      <c r="J20" s="202">
        <v>17.9</v>
      </c>
      <c r="K20" s="202">
        <v>17.6</v>
      </c>
      <c r="L20" s="202">
        <v>17.8</v>
      </c>
      <c r="M20" s="202">
        <v>18.9</v>
      </c>
      <c r="N20" s="202">
        <v>19.2</v>
      </c>
      <c r="O20" s="202">
        <v>18.9</v>
      </c>
      <c r="P20" s="202">
        <v>19.8</v>
      </c>
      <c r="Q20" s="202">
        <v>19.5</v>
      </c>
      <c r="R20" s="202">
        <v>18.4</v>
      </c>
      <c r="S20" s="202">
        <v>18.4</v>
      </c>
      <c r="T20" s="202">
        <v>15.7</v>
      </c>
      <c r="U20" s="202">
        <v>14.7</v>
      </c>
      <c r="V20" s="202">
        <v>13.7</v>
      </c>
      <c r="W20" s="202">
        <v>13.6</v>
      </c>
      <c r="X20" s="202">
        <v>13.6</v>
      </c>
      <c r="Y20" s="202">
        <v>14</v>
      </c>
      <c r="Z20" s="209">
        <f t="shared" si="0"/>
        <v>15.445833333333333</v>
      </c>
      <c r="AA20" s="150">
        <v>19.8</v>
      </c>
      <c r="AB20" s="151" t="s">
        <v>267</v>
      </c>
      <c r="AC20" s="2">
        <v>18</v>
      </c>
      <c r="AD20" s="150">
        <v>9.6</v>
      </c>
      <c r="AE20" s="248" t="s">
        <v>286</v>
      </c>
      <c r="AF20" s="1"/>
    </row>
    <row r="21" spans="1:32" ht="11.25" customHeight="1">
      <c r="A21" s="210">
        <v>19</v>
      </c>
      <c r="B21" s="202">
        <v>14.5</v>
      </c>
      <c r="C21" s="202">
        <v>12.8</v>
      </c>
      <c r="D21" s="202">
        <v>12.3</v>
      </c>
      <c r="E21" s="202">
        <v>11.8</v>
      </c>
      <c r="F21" s="202">
        <v>15.7</v>
      </c>
      <c r="G21" s="202">
        <v>17.7</v>
      </c>
      <c r="H21" s="202">
        <v>19.3</v>
      </c>
      <c r="I21" s="202">
        <v>20.7</v>
      </c>
      <c r="J21" s="202">
        <v>21</v>
      </c>
      <c r="K21" s="202">
        <v>18.4</v>
      </c>
      <c r="L21" s="202">
        <v>18.2</v>
      </c>
      <c r="M21" s="202">
        <v>18.8</v>
      </c>
      <c r="N21" s="202">
        <v>20</v>
      </c>
      <c r="O21" s="202">
        <v>19.3</v>
      </c>
      <c r="P21" s="202">
        <v>19</v>
      </c>
      <c r="Q21" s="202">
        <v>17.9</v>
      </c>
      <c r="R21" s="202">
        <v>17.4</v>
      </c>
      <c r="S21" s="202">
        <v>16.9</v>
      </c>
      <c r="T21" s="202">
        <v>15.4</v>
      </c>
      <c r="U21" s="202">
        <v>14.7</v>
      </c>
      <c r="V21" s="202">
        <v>14.6</v>
      </c>
      <c r="W21" s="202">
        <v>15.1</v>
      </c>
      <c r="X21" s="202">
        <v>14.8</v>
      </c>
      <c r="Y21" s="202">
        <v>14.6</v>
      </c>
      <c r="Z21" s="209">
        <f t="shared" si="0"/>
        <v>16.704166666666666</v>
      </c>
      <c r="AA21" s="150">
        <v>21</v>
      </c>
      <c r="AB21" s="151" t="s">
        <v>261</v>
      </c>
      <c r="AC21" s="2">
        <v>19</v>
      </c>
      <c r="AD21" s="150">
        <v>11.8</v>
      </c>
      <c r="AE21" s="248" t="s">
        <v>287</v>
      </c>
      <c r="AF21" s="1"/>
    </row>
    <row r="22" spans="1:32" ht="11.25" customHeight="1">
      <c r="A22" s="218">
        <v>20</v>
      </c>
      <c r="B22" s="204">
        <v>14.5</v>
      </c>
      <c r="C22" s="204">
        <v>14.1</v>
      </c>
      <c r="D22" s="204">
        <v>13.8</v>
      </c>
      <c r="E22" s="204">
        <v>13.8</v>
      </c>
      <c r="F22" s="204">
        <v>14.1</v>
      </c>
      <c r="G22" s="204">
        <v>14.6</v>
      </c>
      <c r="H22" s="204">
        <v>15.8</v>
      </c>
      <c r="I22" s="204">
        <v>16.9</v>
      </c>
      <c r="J22" s="204">
        <v>17.1</v>
      </c>
      <c r="K22" s="204">
        <v>17.3</v>
      </c>
      <c r="L22" s="204">
        <v>16.8</v>
      </c>
      <c r="M22" s="204">
        <v>17.2</v>
      </c>
      <c r="N22" s="204">
        <v>16.9</v>
      </c>
      <c r="O22" s="204">
        <v>16.7</v>
      </c>
      <c r="P22" s="204">
        <v>17</v>
      </c>
      <c r="Q22" s="204">
        <v>17.1</v>
      </c>
      <c r="R22" s="204">
        <v>16.2</v>
      </c>
      <c r="S22" s="204">
        <v>15.4</v>
      </c>
      <c r="T22" s="204">
        <v>14.7</v>
      </c>
      <c r="U22" s="204">
        <v>14.2</v>
      </c>
      <c r="V22" s="204">
        <v>14.2</v>
      </c>
      <c r="W22" s="204">
        <v>14.2</v>
      </c>
      <c r="X22" s="204">
        <v>14.2</v>
      </c>
      <c r="Y22" s="204">
        <v>14.1</v>
      </c>
      <c r="Z22" s="219">
        <f t="shared" si="0"/>
        <v>15.454166666666664</v>
      </c>
      <c r="AA22" s="156">
        <v>17.4</v>
      </c>
      <c r="AB22" s="205" t="s">
        <v>172</v>
      </c>
      <c r="AC22" s="206">
        <v>20</v>
      </c>
      <c r="AD22" s="156">
        <v>13.7</v>
      </c>
      <c r="AE22" s="249" t="s">
        <v>288</v>
      </c>
      <c r="AF22" s="1"/>
    </row>
    <row r="23" spans="1:32" ht="11.25" customHeight="1">
      <c r="A23" s="210">
        <v>21</v>
      </c>
      <c r="B23" s="202">
        <v>13.3</v>
      </c>
      <c r="C23" s="202">
        <v>12.4</v>
      </c>
      <c r="D23" s="202">
        <v>12</v>
      </c>
      <c r="E23" s="202">
        <v>11.4</v>
      </c>
      <c r="F23" s="202">
        <v>11.3</v>
      </c>
      <c r="G23" s="202">
        <v>15.2</v>
      </c>
      <c r="H23" s="202">
        <v>17.7</v>
      </c>
      <c r="I23" s="202">
        <v>17.2</v>
      </c>
      <c r="J23" s="202">
        <v>17.5</v>
      </c>
      <c r="K23" s="202">
        <v>17.8</v>
      </c>
      <c r="L23" s="202">
        <v>18.6</v>
      </c>
      <c r="M23" s="202">
        <v>18.2</v>
      </c>
      <c r="N23" s="202">
        <v>20.6</v>
      </c>
      <c r="O23" s="202">
        <v>17.6</v>
      </c>
      <c r="P23" s="202">
        <v>18.4</v>
      </c>
      <c r="Q23" s="202">
        <v>18</v>
      </c>
      <c r="R23" s="202">
        <v>17.2</v>
      </c>
      <c r="S23" s="202">
        <v>16.1</v>
      </c>
      <c r="T23" s="202">
        <v>16.2</v>
      </c>
      <c r="U23" s="202">
        <v>15.8</v>
      </c>
      <c r="V23" s="202">
        <v>15.7</v>
      </c>
      <c r="W23" s="202">
        <v>15.4</v>
      </c>
      <c r="X23" s="202">
        <v>15.5</v>
      </c>
      <c r="Y23" s="202">
        <v>16.7</v>
      </c>
      <c r="Z23" s="209">
        <f t="shared" si="0"/>
        <v>16.075</v>
      </c>
      <c r="AA23" s="150">
        <v>21.5</v>
      </c>
      <c r="AB23" s="151" t="s">
        <v>268</v>
      </c>
      <c r="AC23" s="2">
        <v>21</v>
      </c>
      <c r="AD23" s="150">
        <v>11.2</v>
      </c>
      <c r="AE23" s="248" t="s">
        <v>289</v>
      </c>
      <c r="AF23" s="1"/>
    </row>
    <row r="24" spans="1:32" ht="11.25" customHeight="1">
      <c r="A24" s="210">
        <v>22</v>
      </c>
      <c r="B24" s="202">
        <v>16.5</v>
      </c>
      <c r="C24" s="202">
        <v>16.6</v>
      </c>
      <c r="D24" s="202">
        <v>16</v>
      </c>
      <c r="E24" s="202">
        <v>15</v>
      </c>
      <c r="F24" s="202">
        <v>15</v>
      </c>
      <c r="G24" s="202">
        <v>15.2</v>
      </c>
      <c r="H24" s="202">
        <v>15.3</v>
      </c>
      <c r="I24" s="202">
        <v>15.8</v>
      </c>
      <c r="J24" s="202">
        <v>16.9</v>
      </c>
      <c r="K24" s="202">
        <v>15.8</v>
      </c>
      <c r="L24" s="202">
        <v>18.9</v>
      </c>
      <c r="M24" s="202">
        <v>22.8</v>
      </c>
      <c r="N24" s="202">
        <v>27</v>
      </c>
      <c r="O24" s="202">
        <v>18.3</v>
      </c>
      <c r="P24" s="202">
        <v>19.6</v>
      </c>
      <c r="Q24" s="202">
        <v>20.7</v>
      </c>
      <c r="R24" s="202">
        <v>21.4</v>
      </c>
      <c r="S24" s="202">
        <v>21.3</v>
      </c>
      <c r="T24" s="202">
        <v>17.5</v>
      </c>
      <c r="U24" s="202">
        <v>16.5</v>
      </c>
      <c r="V24" s="202">
        <v>15.5</v>
      </c>
      <c r="W24" s="202">
        <v>15</v>
      </c>
      <c r="X24" s="202">
        <v>14.4</v>
      </c>
      <c r="Y24" s="202">
        <v>14.6</v>
      </c>
      <c r="Z24" s="209">
        <f t="shared" si="0"/>
        <v>17.566666666666666</v>
      </c>
      <c r="AA24" s="150">
        <v>27.5</v>
      </c>
      <c r="AB24" s="151" t="s">
        <v>269</v>
      </c>
      <c r="AC24" s="2">
        <v>22</v>
      </c>
      <c r="AD24" s="150">
        <v>14.2</v>
      </c>
      <c r="AE24" s="248" t="s">
        <v>290</v>
      </c>
      <c r="AF24" s="1"/>
    </row>
    <row r="25" spans="1:32" ht="11.25" customHeight="1">
      <c r="A25" s="210">
        <v>23</v>
      </c>
      <c r="B25" s="202">
        <v>14.9</v>
      </c>
      <c r="C25" s="202">
        <v>14.9</v>
      </c>
      <c r="D25" s="202">
        <v>14.4</v>
      </c>
      <c r="E25" s="202">
        <v>14.5</v>
      </c>
      <c r="F25" s="202">
        <v>14.6</v>
      </c>
      <c r="G25" s="202">
        <v>16.6</v>
      </c>
      <c r="H25" s="202">
        <v>19.8</v>
      </c>
      <c r="I25" s="202">
        <v>21.6</v>
      </c>
      <c r="J25" s="202">
        <v>21.9</v>
      </c>
      <c r="K25" s="202">
        <v>24.9</v>
      </c>
      <c r="L25" s="202">
        <v>26</v>
      </c>
      <c r="M25" s="202">
        <v>24.5</v>
      </c>
      <c r="N25" s="202">
        <v>25.7</v>
      </c>
      <c r="O25" s="202">
        <v>25.3</v>
      </c>
      <c r="P25" s="202">
        <v>24.9</v>
      </c>
      <c r="Q25" s="202">
        <v>24.6</v>
      </c>
      <c r="R25" s="202">
        <v>23.8</v>
      </c>
      <c r="S25" s="202">
        <v>22.5</v>
      </c>
      <c r="T25" s="202">
        <v>20</v>
      </c>
      <c r="U25" s="202">
        <v>19.1</v>
      </c>
      <c r="V25" s="202">
        <v>18.7</v>
      </c>
      <c r="W25" s="202">
        <v>18.4</v>
      </c>
      <c r="X25" s="202">
        <v>18.4</v>
      </c>
      <c r="Y25" s="202">
        <v>18.6</v>
      </c>
      <c r="Z25" s="209">
        <f t="shared" si="0"/>
        <v>20.358333333333334</v>
      </c>
      <c r="AA25" s="150">
        <v>26.8</v>
      </c>
      <c r="AB25" s="151" t="s">
        <v>270</v>
      </c>
      <c r="AC25" s="2">
        <v>23</v>
      </c>
      <c r="AD25" s="150">
        <v>14.1</v>
      </c>
      <c r="AE25" s="248" t="s">
        <v>149</v>
      </c>
      <c r="AF25" s="1"/>
    </row>
    <row r="26" spans="1:32" ht="11.25" customHeight="1">
      <c r="A26" s="210">
        <v>24</v>
      </c>
      <c r="B26" s="202">
        <v>17.8</v>
      </c>
      <c r="C26" s="202">
        <v>17.8</v>
      </c>
      <c r="D26" s="202">
        <v>18.7</v>
      </c>
      <c r="E26" s="202">
        <v>18.4</v>
      </c>
      <c r="F26" s="202">
        <v>16.9</v>
      </c>
      <c r="G26" s="202">
        <v>18.5</v>
      </c>
      <c r="H26" s="202">
        <v>22.2</v>
      </c>
      <c r="I26" s="202">
        <v>23.6</v>
      </c>
      <c r="J26" s="202">
        <v>23.4</v>
      </c>
      <c r="K26" s="202">
        <v>24.4</v>
      </c>
      <c r="L26" s="202">
        <v>22.9</v>
      </c>
      <c r="M26" s="202">
        <v>22.2</v>
      </c>
      <c r="N26" s="202">
        <v>22.3</v>
      </c>
      <c r="O26" s="202">
        <v>23</v>
      </c>
      <c r="P26" s="202">
        <v>22.7</v>
      </c>
      <c r="Q26" s="202">
        <v>22.2</v>
      </c>
      <c r="R26" s="202">
        <v>21.8</v>
      </c>
      <c r="S26" s="202">
        <v>21.7</v>
      </c>
      <c r="T26" s="202">
        <v>20.4</v>
      </c>
      <c r="U26" s="202">
        <v>20</v>
      </c>
      <c r="V26" s="202">
        <v>19</v>
      </c>
      <c r="W26" s="202">
        <v>19.2</v>
      </c>
      <c r="X26" s="202">
        <v>19.5</v>
      </c>
      <c r="Y26" s="202">
        <v>20.7</v>
      </c>
      <c r="Z26" s="209">
        <f t="shared" si="0"/>
        <v>20.804166666666664</v>
      </c>
      <c r="AA26" s="150">
        <v>24.5</v>
      </c>
      <c r="AB26" s="151" t="s">
        <v>271</v>
      </c>
      <c r="AC26" s="2">
        <v>24</v>
      </c>
      <c r="AD26" s="150">
        <v>16.6</v>
      </c>
      <c r="AE26" s="248" t="s">
        <v>291</v>
      </c>
      <c r="AF26" s="1"/>
    </row>
    <row r="27" spans="1:32" ht="11.25" customHeight="1">
      <c r="A27" s="210">
        <v>25</v>
      </c>
      <c r="B27" s="202">
        <v>19.8</v>
      </c>
      <c r="C27" s="202">
        <v>19.7</v>
      </c>
      <c r="D27" s="202">
        <v>19.5</v>
      </c>
      <c r="E27" s="202">
        <v>20</v>
      </c>
      <c r="F27" s="202">
        <v>19.7</v>
      </c>
      <c r="G27" s="202">
        <v>20</v>
      </c>
      <c r="H27" s="202">
        <v>20.4</v>
      </c>
      <c r="I27" s="202">
        <v>21.4</v>
      </c>
      <c r="J27" s="202">
        <v>22.2</v>
      </c>
      <c r="K27" s="202">
        <v>23.3</v>
      </c>
      <c r="L27" s="202">
        <v>24</v>
      </c>
      <c r="M27" s="202">
        <v>24.7</v>
      </c>
      <c r="N27" s="202">
        <v>24.7</v>
      </c>
      <c r="O27" s="202">
        <v>24.6</v>
      </c>
      <c r="P27" s="202">
        <v>24.3</v>
      </c>
      <c r="Q27" s="202">
        <v>23.5</v>
      </c>
      <c r="R27" s="202">
        <v>23.3</v>
      </c>
      <c r="S27" s="202">
        <v>22.9</v>
      </c>
      <c r="T27" s="202">
        <v>22.4</v>
      </c>
      <c r="U27" s="202">
        <v>21.6</v>
      </c>
      <c r="V27" s="202">
        <v>21</v>
      </c>
      <c r="W27" s="202">
        <v>21.1</v>
      </c>
      <c r="X27" s="202">
        <v>21</v>
      </c>
      <c r="Y27" s="202">
        <v>20.5</v>
      </c>
      <c r="Z27" s="209">
        <f t="shared" si="0"/>
        <v>21.900000000000002</v>
      </c>
      <c r="AA27" s="150">
        <v>24.8</v>
      </c>
      <c r="AB27" s="151" t="s">
        <v>272</v>
      </c>
      <c r="AC27" s="2">
        <v>25</v>
      </c>
      <c r="AD27" s="150">
        <v>18.9</v>
      </c>
      <c r="AE27" s="248" t="s">
        <v>292</v>
      </c>
      <c r="AF27" s="1"/>
    </row>
    <row r="28" spans="1:32" ht="11.25" customHeight="1">
      <c r="A28" s="210">
        <v>26</v>
      </c>
      <c r="B28" s="202">
        <v>20.2</v>
      </c>
      <c r="C28" s="202">
        <v>19.6</v>
      </c>
      <c r="D28" s="202">
        <v>19.8</v>
      </c>
      <c r="E28" s="202">
        <v>19.3</v>
      </c>
      <c r="F28" s="202">
        <v>19.9</v>
      </c>
      <c r="G28" s="202">
        <v>20.5</v>
      </c>
      <c r="H28" s="202">
        <v>22</v>
      </c>
      <c r="I28" s="202">
        <v>22.3</v>
      </c>
      <c r="J28" s="202">
        <v>24.1</v>
      </c>
      <c r="K28" s="202">
        <v>24.5</v>
      </c>
      <c r="L28" s="202">
        <v>25.5</v>
      </c>
      <c r="M28" s="202">
        <v>24.6</v>
      </c>
      <c r="N28" s="202">
        <v>23</v>
      </c>
      <c r="O28" s="202">
        <v>24.6</v>
      </c>
      <c r="P28" s="202">
        <v>23.9</v>
      </c>
      <c r="Q28" s="202">
        <v>23.9</v>
      </c>
      <c r="R28" s="202">
        <v>23.9</v>
      </c>
      <c r="S28" s="202">
        <v>23.5</v>
      </c>
      <c r="T28" s="202">
        <v>22.8</v>
      </c>
      <c r="U28" s="202">
        <v>22.6</v>
      </c>
      <c r="V28" s="202">
        <v>21.8</v>
      </c>
      <c r="W28" s="202">
        <v>22.6</v>
      </c>
      <c r="X28" s="202">
        <v>21.7</v>
      </c>
      <c r="Y28" s="202">
        <v>21.7</v>
      </c>
      <c r="Z28" s="209">
        <f t="shared" si="0"/>
        <v>22.42916666666667</v>
      </c>
      <c r="AA28" s="150">
        <v>26</v>
      </c>
      <c r="AB28" s="151" t="s">
        <v>273</v>
      </c>
      <c r="AC28" s="2">
        <v>26</v>
      </c>
      <c r="AD28" s="150">
        <v>19.3</v>
      </c>
      <c r="AE28" s="248" t="s">
        <v>293</v>
      </c>
      <c r="AF28" s="1"/>
    </row>
    <row r="29" spans="1:32" ht="11.25" customHeight="1">
      <c r="A29" s="210">
        <v>27</v>
      </c>
      <c r="B29" s="202">
        <v>21.4</v>
      </c>
      <c r="C29" s="202">
        <v>21.3</v>
      </c>
      <c r="D29" s="202">
        <v>21.4</v>
      </c>
      <c r="E29" s="202">
        <v>21.7</v>
      </c>
      <c r="F29" s="202">
        <v>21.4</v>
      </c>
      <c r="G29" s="202">
        <v>21.5</v>
      </c>
      <c r="H29" s="202">
        <v>21.1</v>
      </c>
      <c r="I29" s="202">
        <v>17.4</v>
      </c>
      <c r="J29" s="202">
        <v>16.7</v>
      </c>
      <c r="K29" s="202">
        <v>16.9</v>
      </c>
      <c r="L29" s="202">
        <v>15.8</v>
      </c>
      <c r="M29" s="202">
        <v>15.5</v>
      </c>
      <c r="N29" s="202">
        <v>16.1</v>
      </c>
      <c r="O29" s="202">
        <v>16.1</v>
      </c>
      <c r="P29" s="202">
        <v>16.1</v>
      </c>
      <c r="Q29" s="202">
        <v>16.6</v>
      </c>
      <c r="R29" s="202">
        <v>16.9</v>
      </c>
      <c r="S29" s="202">
        <v>16.8</v>
      </c>
      <c r="T29" s="202">
        <v>16.8</v>
      </c>
      <c r="U29" s="202">
        <v>16.9</v>
      </c>
      <c r="V29" s="202">
        <v>16</v>
      </c>
      <c r="W29" s="202">
        <v>14.9</v>
      </c>
      <c r="X29" s="202">
        <v>14.4</v>
      </c>
      <c r="Y29" s="202">
        <v>14.6</v>
      </c>
      <c r="Z29" s="209">
        <f t="shared" si="0"/>
        <v>17.679166666666667</v>
      </c>
      <c r="AA29" s="150">
        <v>21.9</v>
      </c>
      <c r="AB29" s="151" t="s">
        <v>108</v>
      </c>
      <c r="AC29" s="2">
        <v>27</v>
      </c>
      <c r="AD29" s="150">
        <v>14.3</v>
      </c>
      <c r="AE29" s="248" t="s">
        <v>294</v>
      </c>
      <c r="AF29" s="1"/>
    </row>
    <row r="30" spans="1:32" ht="11.25" customHeight="1">
      <c r="A30" s="210">
        <v>28</v>
      </c>
      <c r="B30" s="202">
        <v>14.7</v>
      </c>
      <c r="C30" s="202">
        <v>15.1</v>
      </c>
      <c r="D30" s="202">
        <v>15.4</v>
      </c>
      <c r="E30" s="202">
        <v>15.4</v>
      </c>
      <c r="F30" s="202">
        <v>15.6</v>
      </c>
      <c r="G30" s="202">
        <v>16.4</v>
      </c>
      <c r="H30" s="202">
        <v>16.8</v>
      </c>
      <c r="I30" s="202">
        <v>18.2</v>
      </c>
      <c r="J30" s="202">
        <v>18.2</v>
      </c>
      <c r="K30" s="202">
        <v>20.2</v>
      </c>
      <c r="L30" s="202">
        <v>19.8</v>
      </c>
      <c r="M30" s="202">
        <v>21.1</v>
      </c>
      <c r="N30" s="202">
        <v>21.3</v>
      </c>
      <c r="O30" s="202">
        <v>20.2</v>
      </c>
      <c r="P30" s="202">
        <v>19.5</v>
      </c>
      <c r="Q30" s="202">
        <v>19.1</v>
      </c>
      <c r="R30" s="202">
        <v>19.7</v>
      </c>
      <c r="S30" s="202">
        <v>19.7</v>
      </c>
      <c r="T30" s="202">
        <v>18.2</v>
      </c>
      <c r="U30" s="202">
        <v>17.4</v>
      </c>
      <c r="V30" s="202">
        <v>18.5</v>
      </c>
      <c r="W30" s="202">
        <v>19.1</v>
      </c>
      <c r="X30" s="202">
        <v>18.4</v>
      </c>
      <c r="Y30" s="202">
        <v>18.5</v>
      </c>
      <c r="Z30" s="209">
        <f t="shared" si="0"/>
        <v>18.187499999999996</v>
      </c>
      <c r="AA30" s="150">
        <v>21.9</v>
      </c>
      <c r="AB30" s="151" t="s">
        <v>274</v>
      </c>
      <c r="AC30" s="2">
        <v>28</v>
      </c>
      <c r="AD30" s="150">
        <v>14.4</v>
      </c>
      <c r="AE30" s="248" t="s">
        <v>118</v>
      </c>
      <c r="AF30" s="1"/>
    </row>
    <row r="31" spans="1:32" ht="11.25" customHeight="1">
      <c r="A31" s="210">
        <v>29</v>
      </c>
      <c r="B31" s="202">
        <v>18.5</v>
      </c>
      <c r="C31" s="202">
        <v>16.5</v>
      </c>
      <c r="D31" s="202">
        <v>16.1</v>
      </c>
      <c r="E31" s="202">
        <v>16.1</v>
      </c>
      <c r="F31" s="202">
        <v>15.9</v>
      </c>
      <c r="G31" s="202">
        <v>18.2</v>
      </c>
      <c r="H31" s="202">
        <v>21.3</v>
      </c>
      <c r="I31" s="202">
        <v>21.4</v>
      </c>
      <c r="J31" s="202">
        <v>21.8</v>
      </c>
      <c r="K31" s="202">
        <v>23.3</v>
      </c>
      <c r="L31" s="202">
        <v>23.6</v>
      </c>
      <c r="M31" s="202">
        <v>23.9</v>
      </c>
      <c r="N31" s="202">
        <v>24</v>
      </c>
      <c r="O31" s="202">
        <v>23.7</v>
      </c>
      <c r="P31" s="202">
        <v>23.5</v>
      </c>
      <c r="Q31" s="202">
        <v>22.5</v>
      </c>
      <c r="R31" s="202">
        <v>21.2</v>
      </c>
      <c r="S31" s="202">
        <v>21.5</v>
      </c>
      <c r="T31" s="202">
        <v>21</v>
      </c>
      <c r="U31" s="202">
        <v>20.2</v>
      </c>
      <c r="V31" s="202">
        <v>19.7</v>
      </c>
      <c r="W31" s="202">
        <v>19.6</v>
      </c>
      <c r="X31" s="202">
        <v>19.7</v>
      </c>
      <c r="Y31" s="202">
        <v>18.8</v>
      </c>
      <c r="Z31" s="209">
        <f t="shared" si="0"/>
        <v>20.5</v>
      </c>
      <c r="AA31" s="150">
        <v>24.8</v>
      </c>
      <c r="AB31" s="151" t="s">
        <v>275</v>
      </c>
      <c r="AC31" s="2">
        <v>29</v>
      </c>
      <c r="AD31" s="150">
        <v>15.7</v>
      </c>
      <c r="AE31" s="248" t="s">
        <v>81</v>
      </c>
      <c r="AF31" s="1"/>
    </row>
    <row r="32" spans="1:32" ht="11.25" customHeight="1">
      <c r="A32" s="210">
        <v>30</v>
      </c>
      <c r="B32" s="202">
        <v>18.2</v>
      </c>
      <c r="C32" s="202">
        <v>18.1</v>
      </c>
      <c r="D32" s="202">
        <v>18.2</v>
      </c>
      <c r="E32" s="202">
        <v>17.7</v>
      </c>
      <c r="F32" s="202">
        <v>17.4</v>
      </c>
      <c r="G32" s="202">
        <v>16.5</v>
      </c>
      <c r="H32" s="202">
        <v>16.6</v>
      </c>
      <c r="I32" s="202">
        <v>17.1</v>
      </c>
      <c r="J32" s="202">
        <v>19.4</v>
      </c>
      <c r="K32" s="202">
        <v>20.8</v>
      </c>
      <c r="L32" s="202">
        <v>20.8</v>
      </c>
      <c r="M32" s="202">
        <v>18.4</v>
      </c>
      <c r="N32" s="202">
        <v>18</v>
      </c>
      <c r="O32" s="202">
        <v>18.2</v>
      </c>
      <c r="P32" s="202">
        <v>18.5</v>
      </c>
      <c r="Q32" s="202">
        <v>19.2</v>
      </c>
      <c r="R32" s="202">
        <v>18.6</v>
      </c>
      <c r="S32" s="202">
        <v>18.3</v>
      </c>
      <c r="T32" s="202">
        <v>17.9</v>
      </c>
      <c r="U32" s="202">
        <v>17.3</v>
      </c>
      <c r="V32" s="202">
        <v>16.5</v>
      </c>
      <c r="W32" s="202">
        <v>16.2</v>
      </c>
      <c r="X32" s="202">
        <v>16.1</v>
      </c>
      <c r="Y32" s="202">
        <v>15.8</v>
      </c>
      <c r="Z32" s="209">
        <f t="shared" si="0"/>
        <v>17.908333333333335</v>
      </c>
      <c r="AA32" s="150">
        <v>21.2</v>
      </c>
      <c r="AB32" s="151" t="s">
        <v>273</v>
      </c>
      <c r="AC32" s="2">
        <v>30</v>
      </c>
      <c r="AD32" s="150">
        <v>15.7</v>
      </c>
      <c r="AE32" s="248" t="s">
        <v>295</v>
      </c>
      <c r="AF32" s="1"/>
    </row>
    <row r="33" spans="1:32" ht="11.25" customHeight="1">
      <c r="A33" s="210">
        <v>31</v>
      </c>
      <c r="B33" s="202">
        <v>15.6</v>
      </c>
      <c r="C33" s="202">
        <v>15.6</v>
      </c>
      <c r="D33" s="202">
        <v>15.5</v>
      </c>
      <c r="E33" s="202">
        <v>15.5</v>
      </c>
      <c r="F33" s="202">
        <v>15.8</v>
      </c>
      <c r="G33" s="202">
        <v>16.2</v>
      </c>
      <c r="H33" s="202">
        <v>16.5</v>
      </c>
      <c r="I33" s="202">
        <v>17.5</v>
      </c>
      <c r="J33" s="202">
        <v>19.8</v>
      </c>
      <c r="K33" s="202">
        <v>20.2</v>
      </c>
      <c r="L33" s="202">
        <v>21.1</v>
      </c>
      <c r="M33" s="202">
        <v>20.5</v>
      </c>
      <c r="N33" s="202">
        <v>20.9</v>
      </c>
      <c r="O33" s="202">
        <v>20</v>
      </c>
      <c r="P33" s="202">
        <v>20.9</v>
      </c>
      <c r="Q33" s="202">
        <v>19.8</v>
      </c>
      <c r="R33" s="202">
        <v>19.2</v>
      </c>
      <c r="S33" s="202">
        <v>19.5</v>
      </c>
      <c r="T33" s="202">
        <v>19.5</v>
      </c>
      <c r="U33" s="202">
        <v>19.5</v>
      </c>
      <c r="V33" s="202">
        <v>19.9</v>
      </c>
      <c r="W33" s="202">
        <v>20</v>
      </c>
      <c r="X33" s="202">
        <v>19.6</v>
      </c>
      <c r="Y33" s="202">
        <v>19.4</v>
      </c>
      <c r="Z33" s="209">
        <f t="shared" si="0"/>
        <v>18.666666666666664</v>
      </c>
      <c r="AA33" s="150">
        <v>21.3</v>
      </c>
      <c r="AB33" s="151" t="s">
        <v>276</v>
      </c>
      <c r="AC33" s="2">
        <v>31</v>
      </c>
      <c r="AD33" s="150">
        <v>15.5</v>
      </c>
      <c r="AE33" s="248" t="s">
        <v>296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15.687096774193547</v>
      </c>
      <c r="C34" s="212">
        <f t="shared" si="1"/>
        <v>15.512903225806456</v>
      </c>
      <c r="D34" s="212">
        <f t="shared" si="1"/>
        <v>15.416129032258064</v>
      </c>
      <c r="E34" s="212">
        <f t="shared" si="1"/>
        <v>15.022580645161288</v>
      </c>
      <c r="F34" s="212">
        <f t="shared" si="1"/>
        <v>15.096774193548386</v>
      </c>
      <c r="G34" s="212">
        <f t="shared" si="1"/>
        <v>16.280645161290323</v>
      </c>
      <c r="H34" s="212">
        <f t="shared" si="1"/>
        <v>17.56129032258065</v>
      </c>
      <c r="I34" s="212">
        <f t="shared" si="1"/>
        <v>18.361290322580647</v>
      </c>
      <c r="J34" s="212">
        <f t="shared" si="1"/>
        <v>19.151612903225804</v>
      </c>
      <c r="K34" s="212">
        <f t="shared" si="1"/>
        <v>19.412903225806453</v>
      </c>
      <c r="L34" s="212">
        <f t="shared" si="1"/>
        <v>19.703225806451613</v>
      </c>
      <c r="M34" s="212">
        <f t="shared" si="1"/>
        <v>19.874193548387098</v>
      </c>
      <c r="N34" s="212">
        <f t="shared" si="1"/>
        <v>20.135483870967743</v>
      </c>
      <c r="O34" s="212">
        <f t="shared" si="1"/>
        <v>19.609677419354846</v>
      </c>
      <c r="P34" s="212">
        <f t="shared" si="1"/>
        <v>19.299999999999997</v>
      </c>
      <c r="Q34" s="212">
        <f t="shared" si="1"/>
        <v>19.04516129032258</v>
      </c>
      <c r="R34" s="212">
        <f>AVERAGE(R3:R33)</f>
        <v>18.606451612903225</v>
      </c>
      <c r="S34" s="212">
        <f aca="true" t="shared" si="2" ref="S34:Y34">AVERAGE(S3:S33)</f>
        <v>18.11290322580645</v>
      </c>
      <c r="T34" s="212">
        <f t="shared" si="2"/>
        <v>17.354838709677416</v>
      </c>
      <c r="U34" s="212">
        <f t="shared" si="2"/>
        <v>16.900000000000002</v>
      </c>
      <c r="V34" s="212">
        <f t="shared" si="2"/>
        <v>16.429032258064513</v>
      </c>
      <c r="W34" s="212">
        <f t="shared" si="2"/>
        <v>16.25161290322581</v>
      </c>
      <c r="X34" s="212">
        <f t="shared" si="2"/>
        <v>16.01290322580645</v>
      </c>
      <c r="Y34" s="212">
        <f t="shared" si="2"/>
        <v>16.00645161290323</v>
      </c>
      <c r="Z34" s="212">
        <f>AVERAGE(B3:Y33)</f>
        <v>17.535215053763448</v>
      </c>
      <c r="AA34" s="213">
        <f>(AVERAGE(最高))</f>
        <v>21.522580645161288</v>
      </c>
      <c r="AB34" s="214"/>
      <c r="AC34" s="215"/>
      <c r="AD34" s="213">
        <f>(AVERAGE(最低))</f>
        <v>13.761290322580644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4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27.5</v>
      </c>
      <c r="C46" s="251">
        <v>22</v>
      </c>
      <c r="D46" s="252" t="s">
        <v>269</v>
      </c>
      <c r="E46" s="192"/>
      <c r="F46" s="155"/>
      <c r="G46" s="156">
        <f>MIN(最低)</f>
        <v>9.6</v>
      </c>
      <c r="H46" s="251">
        <v>18</v>
      </c>
      <c r="I46" s="255" t="s">
        <v>286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2016</v>
      </c>
      <c r="AA1" s="1" t="s">
        <v>1</v>
      </c>
      <c r="AB1" s="221">
        <v>6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19.1</v>
      </c>
      <c r="C3" s="263">
        <v>19</v>
      </c>
      <c r="D3" s="263">
        <v>18.5</v>
      </c>
      <c r="E3" s="263">
        <v>17.7</v>
      </c>
      <c r="F3" s="263">
        <v>17.6</v>
      </c>
      <c r="G3" s="263">
        <v>18.2</v>
      </c>
      <c r="H3" s="263">
        <v>19.8</v>
      </c>
      <c r="I3" s="263">
        <v>21.6</v>
      </c>
      <c r="J3" s="263">
        <v>22</v>
      </c>
      <c r="K3" s="263">
        <v>23.6</v>
      </c>
      <c r="L3" s="263">
        <v>21</v>
      </c>
      <c r="M3" s="263">
        <v>20.8</v>
      </c>
      <c r="N3" s="263">
        <v>21.5</v>
      </c>
      <c r="O3" s="263">
        <v>21.6</v>
      </c>
      <c r="P3" s="263">
        <v>21.2</v>
      </c>
      <c r="Q3" s="263">
        <v>21</v>
      </c>
      <c r="R3" s="263">
        <v>20.5</v>
      </c>
      <c r="S3" s="263">
        <v>20.4</v>
      </c>
      <c r="T3" s="263">
        <v>18</v>
      </c>
      <c r="U3" s="263">
        <v>17.9</v>
      </c>
      <c r="V3" s="263">
        <v>17.9</v>
      </c>
      <c r="W3" s="263">
        <v>17.6</v>
      </c>
      <c r="X3" s="263">
        <v>17.4</v>
      </c>
      <c r="Y3" s="263">
        <v>16.7</v>
      </c>
      <c r="Z3" s="209">
        <f aca="true" t="shared" si="0" ref="Z3:Z32">AVERAGE(B3:Y3)</f>
        <v>19.60833333333333</v>
      </c>
      <c r="AA3" s="274">
        <v>24</v>
      </c>
      <c r="AB3" s="275" t="s">
        <v>271</v>
      </c>
      <c r="AC3" s="2">
        <v>1</v>
      </c>
      <c r="AD3" s="267">
        <v>16.4</v>
      </c>
      <c r="AE3" s="270" t="s">
        <v>318</v>
      </c>
      <c r="AF3" s="1"/>
    </row>
    <row r="4" spans="1:32" ht="11.25" customHeight="1">
      <c r="A4" s="210">
        <v>2</v>
      </c>
      <c r="B4" s="263">
        <v>16.9</v>
      </c>
      <c r="C4" s="263">
        <v>16.4</v>
      </c>
      <c r="D4" s="263">
        <v>16.7</v>
      </c>
      <c r="E4" s="263">
        <v>16.2</v>
      </c>
      <c r="F4" s="263">
        <v>16.3</v>
      </c>
      <c r="G4" s="263">
        <v>17.4</v>
      </c>
      <c r="H4" s="263">
        <v>19.2</v>
      </c>
      <c r="I4" s="263">
        <v>20.2</v>
      </c>
      <c r="J4" s="263">
        <v>21.2</v>
      </c>
      <c r="K4" s="263">
        <v>22.7</v>
      </c>
      <c r="L4" s="263">
        <v>23.1</v>
      </c>
      <c r="M4" s="263">
        <v>23.5</v>
      </c>
      <c r="N4" s="263">
        <v>23.5</v>
      </c>
      <c r="O4" s="263">
        <v>24.1</v>
      </c>
      <c r="P4" s="263">
        <v>23.4</v>
      </c>
      <c r="Q4" s="263">
        <v>22.2</v>
      </c>
      <c r="R4" s="263">
        <v>21</v>
      </c>
      <c r="S4" s="264">
        <v>19.4</v>
      </c>
      <c r="T4" s="263">
        <v>18.1</v>
      </c>
      <c r="U4" s="263">
        <v>16.9</v>
      </c>
      <c r="V4" s="263">
        <v>16</v>
      </c>
      <c r="W4" s="263">
        <v>15.6</v>
      </c>
      <c r="X4" s="263">
        <v>15</v>
      </c>
      <c r="Y4" s="263">
        <v>14.4</v>
      </c>
      <c r="Z4" s="209">
        <f t="shared" si="0"/>
        <v>19.141666666666662</v>
      </c>
      <c r="AA4" s="274">
        <v>24.4</v>
      </c>
      <c r="AB4" s="275" t="s">
        <v>297</v>
      </c>
      <c r="AC4" s="2">
        <v>2</v>
      </c>
      <c r="AD4" s="267">
        <v>14.3</v>
      </c>
      <c r="AE4" s="270" t="s">
        <v>66</v>
      </c>
      <c r="AF4" s="1"/>
    </row>
    <row r="5" spans="1:32" ht="11.25" customHeight="1">
      <c r="A5" s="210">
        <v>3</v>
      </c>
      <c r="B5" s="263">
        <v>13.5</v>
      </c>
      <c r="C5" s="263">
        <v>12.1</v>
      </c>
      <c r="D5" s="263">
        <v>11.3</v>
      </c>
      <c r="E5" s="263">
        <v>10.5</v>
      </c>
      <c r="F5" s="263">
        <v>11.3</v>
      </c>
      <c r="G5" s="263">
        <v>15.2</v>
      </c>
      <c r="H5" s="263">
        <v>17.2</v>
      </c>
      <c r="I5" s="263">
        <v>17.2</v>
      </c>
      <c r="J5" s="263">
        <v>18</v>
      </c>
      <c r="K5" s="263">
        <v>18.4</v>
      </c>
      <c r="L5" s="263">
        <v>18.4</v>
      </c>
      <c r="M5" s="263">
        <v>18.8</v>
      </c>
      <c r="N5" s="263">
        <v>19.3</v>
      </c>
      <c r="O5" s="263">
        <v>19</v>
      </c>
      <c r="P5" s="263">
        <v>18.5</v>
      </c>
      <c r="Q5" s="263">
        <v>18.5</v>
      </c>
      <c r="R5" s="263">
        <v>18.2</v>
      </c>
      <c r="S5" s="263">
        <v>18.1</v>
      </c>
      <c r="T5" s="263">
        <v>18</v>
      </c>
      <c r="U5" s="263">
        <v>17.3</v>
      </c>
      <c r="V5" s="263">
        <v>16.6</v>
      </c>
      <c r="W5" s="263">
        <v>16.4</v>
      </c>
      <c r="X5" s="263">
        <v>16.7</v>
      </c>
      <c r="Y5" s="263">
        <v>17.3</v>
      </c>
      <c r="Z5" s="209">
        <f t="shared" si="0"/>
        <v>16.49166666666667</v>
      </c>
      <c r="AA5" s="274">
        <v>19.5</v>
      </c>
      <c r="AB5" s="275" t="s">
        <v>298</v>
      </c>
      <c r="AC5" s="2">
        <v>3</v>
      </c>
      <c r="AD5" s="267">
        <v>10.4</v>
      </c>
      <c r="AE5" s="270" t="s">
        <v>319</v>
      </c>
      <c r="AF5" s="1"/>
    </row>
    <row r="6" spans="1:32" ht="11.25" customHeight="1">
      <c r="A6" s="210">
        <v>4</v>
      </c>
      <c r="B6" s="263">
        <v>17</v>
      </c>
      <c r="C6" s="263">
        <v>16.8</v>
      </c>
      <c r="D6" s="263">
        <v>15.9</v>
      </c>
      <c r="E6" s="263">
        <v>16.6</v>
      </c>
      <c r="F6" s="263">
        <v>16.7</v>
      </c>
      <c r="G6" s="263">
        <v>18.9</v>
      </c>
      <c r="H6" s="263">
        <v>20.6</v>
      </c>
      <c r="I6" s="263">
        <v>21.8</v>
      </c>
      <c r="J6" s="263">
        <v>23.1</v>
      </c>
      <c r="K6" s="263">
        <v>24.1</v>
      </c>
      <c r="L6" s="263">
        <v>25</v>
      </c>
      <c r="M6" s="263">
        <v>25.9</v>
      </c>
      <c r="N6" s="263">
        <v>25.3</v>
      </c>
      <c r="O6" s="263">
        <v>25.2</v>
      </c>
      <c r="P6" s="263">
        <v>25.5</v>
      </c>
      <c r="Q6" s="263">
        <v>25.8</v>
      </c>
      <c r="R6" s="263">
        <v>24.3</v>
      </c>
      <c r="S6" s="263">
        <v>23.2</v>
      </c>
      <c r="T6" s="263">
        <v>22.5</v>
      </c>
      <c r="U6" s="263">
        <v>21.8</v>
      </c>
      <c r="V6" s="263">
        <v>21.2</v>
      </c>
      <c r="W6" s="263">
        <v>20.9</v>
      </c>
      <c r="X6" s="263">
        <v>20.6</v>
      </c>
      <c r="Y6" s="263">
        <v>20.6</v>
      </c>
      <c r="Z6" s="209">
        <f t="shared" si="0"/>
        <v>21.6375</v>
      </c>
      <c r="AA6" s="274">
        <v>26.2</v>
      </c>
      <c r="AB6" s="275" t="s">
        <v>299</v>
      </c>
      <c r="AC6" s="2">
        <v>4</v>
      </c>
      <c r="AD6" s="267">
        <v>15.8</v>
      </c>
      <c r="AE6" s="270" t="s">
        <v>320</v>
      </c>
      <c r="AF6" s="1"/>
    </row>
    <row r="7" spans="1:32" ht="11.25" customHeight="1">
      <c r="A7" s="210">
        <v>5</v>
      </c>
      <c r="B7" s="263">
        <v>20.1</v>
      </c>
      <c r="C7" s="263">
        <v>19.7</v>
      </c>
      <c r="D7" s="263">
        <v>20</v>
      </c>
      <c r="E7" s="263">
        <v>19.8</v>
      </c>
      <c r="F7" s="263">
        <v>19.4</v>
      </c>
      <c r="G7" s="263">
        <v>20</v>
      </c>
      <c r="H7" s="263">
        <v>21</v>
      </c>
      <c r="I7" s="263">
        <v>22.3</v>
      </c>
      <c r="J7" s="263">
        <v>23.5</v>
      </c>
      <c r="K7" s="263">
        <v>24.1</v>
      </c>
      <c r="L7" s="263">
        <v>24.1</v>
      </c>
      <c r="M7" s="263">
        <v>23.4</v>
      </c>
      <c r="N7" s="263">
        <v>24.7</v>
      </c>
      <c r="O7" s="263">
        <v>24.4</v>
      </c>
      <c r="P7" s="263">
        <v>24.2</v>
      </c>
      <c r="Q7" s="263">
        <v>23.7</v>
      </c>
      <c r="R7" s="263">
        <v>23.7</v>
      </c>
      <c r="S7" s="263">
        <v>23.7</v>
      </c>
      <c r="T7" s="263">
        <v>22.7</v>
      </c>
      <c r="U7" s="263">
        <v>18.5</v>
      </c>
      <c r="V7" s="263">
        <v>17.7</v>
      </c>
      <c r="W7" s="263">
        <v>17.5</v>
      </c>
      <c r="X7" s="263">
        <v>17.4</v>
      </c>
      <c r="Y7" s="263">
        <v>17.3</v>
      </c>
      <c r="Z7" s="209">
        <f t="shared" si="0"/>
        <v>21.370833333333326</v>
      </c>
      <c r="AA7" s="274">
        <v>25.3</v>
      </c>
      <c r="AB7" s="275" t="s">
        <v>300</v>
      </c>
      <c r="AC7" s="2">
        <v>5</v>
      </c>
      <c r="AD7" s="267">
        <v>17.3</v>
      </c>
      <c r="AE7" s="270" t="s">
        <v>66</v>
      </c>
      <c r="AF7" s="1"/>
    </row>
    <row r="8" spans="1:32" ht="11.25" customHeight="1">
      <c r="A8" s="210">
        <v>6</v>
      </c>
      <c r="B8" s="263">
        <v>17.2</v>
      </c>
      <c r="C8" s="263">
        <v>16.9</v>
      </c>
      <c r="D8" s="263">
        <v>16.5</v>
      </c>
      <c r="E8" s="263">
        <v>16.6</v>
      </c>
      <c r="F8" s="263">
        <v>16.5</v>
      </c>
      <c r="G8" s="263">
        <v>16.8</v>
      </c>
      <c r="H8" s="263">
        <v>17.6</v>
      </c>
      <c r="I8" s="263">
        <v>17.8</v>
      </c>
      <c r="J8" s="263">
        <v>18.9</v>
      </c>
      <c r="K8" s="263">
        <v>19.1</v>
      </c>
      <c r="L8" s="263">
        <v>19.1</v>
      </c>
      <c r="M8" s="263">
        <v>20.1</v>
      </c>
      <c r="N8" s="263">
        <v>19.9</v>
      </c>
      <c r="O8" s="263">
        <v>19.6</v>
      </c>
      <c r="P8" s="263">
        <v>19</v>
      </c>
      <c r="Q8" s="263">
        <v>18</v>
      </c>
      <c r="R8" s="263">
        <v>18.1</v>
      </c>
      <c r="S8" s="263">
        <v>17.8</v>
      </c>
      <c r="T8" s="263">
        <v>17.7</v>
      </c>
      <c r="U8" s="263">
        <v>17.5</v>
      </c>
      <c r="V8" s="263">
        <v>17.5</v>
      </c>
      <c r="W8" s="263">
        <v>17.5</v>
      </c>
      <c r="X8" s="263">
        <v>17.5</v>
      </c>
      <c r="Y8" s="263">
        <v>17.3</v>
      </c>
      <c r="Z8" s="209">
        <f t="shared" si="0"/>
        <v>17.937500000000004</v>
      </c>
      <c r="AA8" s="274">
        <v>20.3</v>
      </c>
      <c r="AB8" s="275" t="s">
        <v>301</v>
      </c>
      <c r="AC8" s="2">
        <v>6</v>
      </c>
      <c r="AD8" s="267">
        <v>16.4</v>
      </c>
      <c r="AE8" s="270" t="s">
        <v>321</v>
      </c>
      <c r="AF8" s="1"/>
    </row>
    <row r="9" spans="1:32" ht="11.25" customHeight="1">
      <c r="A9" s="210">
        <v>7</v>
      </c>
      <c r="B9" s="263">
        <v>17.4</v>
      </c>
      <c r="C9" s="263">
        <v>17.4</v>
      </c>
      <c r="D9" s="263">
        <v>17.3</v>
      </c>
      <c r="E9" s="263">
        <v>17.3</v>
      </c>
      <c r="F9" s="263">
        <v>17.4</v>
      </c>
      <c r="G9" s="263">
        <v>17.7</v>
      </c>
      <c r="H9" s="263">
        <v>18.4</v>
      </c>
      <c r="I9" s="263">
        <v>18.6</v>
      </c>
      <c r="J9" s="263">
        <v>18.8</v>
      </c>
      <c r="K9" s="263">
        <v>19</v>
      </c>
      <c r="L9" s="263">
        <v>19.2</v>
      </c>
      <c r="M9" s="263">
        <v>19.6</v>
      </c>
      <c r="N9" s="263">
        <v>19.3</v>
      </c>
      <c r="O9" s="263">
        <v>19.6</v>
      </c>
      <c r="P9" s="263">
        <v>19.4</v>
      </c>
      <c r="Q9" s="263">
        <v>19.3</v>
      </c>
      <c r="R9" s="263">
        <v>18.8</v>
      </c>
      <c r="S9" s="263">
        <v>18.8</v>
      </c>
      <c r="T9" s="263">
        <v>18.9</v>
      </c>
      <c r="U9" s="263">
        <v>18.7</v>
      </c>
      <c r="V9" s="263">
        <v>18.6</v>
      </c>
      <c r="W9" s="263">
        <v>18.6</v>
      </c>
      <c r="X9" s="263">
        <v>18.6</v>
      </c>
      <c r="Y9" s="263">
        <v>18.7</v>
      </c>
      <c r="Z9" s="209">
        <f t="shared" si="0"/>
        <v>18.558333333333334</v>
      </c>
      <c r="AA9" s="274">
        <v>19.7</v>
      </c>
      <c r="AB9" s="275" t="s">
        <v>219</v>
      </c>
      <c r="AC9" s="2">
        <v>7</v>
      </c>
      <c r="AD9" s="267">
        <v>17.2</v>
      </c>
      <c r="AE9" s="270" t="s">
        <v>322</v>
      </c>
      <c r="AF9" s="1"/>
    </row>
    <row r="10" spans="1:32" ht="11.25" customHeight="1">
      <c r="A10" s="210">
        <v>8</v>
      </c>
      <c r="B10" s="263">
        <v>18.5</v>
      </c>
      <c r="C10" s="263">
        <v>18.7</v>
      </c>
      <c r="D10" s="263">
        <v>18.9</v>
      </c>
      <c r="E10" s="263">
        <v>18.8</v>
      </c>
      <c r="F10" s="263">
        <v>18.2</v>
      </c>
      <c r="G10" s="263">
        <v>19.4</v>
      </c>
      <c r="H10" s="263">
        <v>20.6</v>
      </c>
      <c r="I10" s="263">
        <v>22</v>
      </c>
      <c r="J10" s="263">
        <v>22.2</v>
      </c>
      <c r="K10" s="263">
        <v>22.1</v>
      </c>
      <c r="L10" s="263">
        <v>22.7</v>
      </c>
      <c r="M10" s="263">
        <v>22.7</v>
      </c>
      <c r="N10" s="263">
        <v>23.3</v>
      </c>
      <c r="O10" s="263">
        <v>23.7</v>
      </c>
      <c r="P10" s="263">
        <v>22.8</v>
      </c>
      <c r="Q10" s="263">
        <v>22.5</v>
      </c>
      <c r="R10" s="263">
        <v>21.7</v>
      </c>
      <c r="S10" s="263">
        <v>21.4</v>
      </c>
      <c r="T10" s="263">
        <v>21.2</v>
      </c>
      <c r="U10" s="263">
        <v>21.3</v>
      </c>
      <c r="V10" s="263">
        <v>21.4</v>
      </c>
      <c r="W10" s="263">
        <v>21.2</v>
      </c>
      <c r="X10" s="263">
        <v>21.3</v>
      </c>
      <c r="Y10" s="263">
        <v>20.7</v>
      </c>
      <c r="Z10" s="209">
        <f t="shared" si="0"/>
        <v>21.137499999999996</v>
      </c>
      <c r="AA10" s="274">
        <v>23.7</v>
      </c>
      <c r="AB10" s="275" t="s">
        <v>302</v>
      </c>
      <c r="AC10" s="2">
        <v>8</v>
      </c>
      <c r="AD10" s="267">
        <v>18.1</v>
      </c>
      <c r="AE10" s="270" t="s">
        <v>323</v>
      </c>
      <c r="AF10" s="1"/>
    </row>
    <row r="11" spans="1:32" ht="11.25" customHeight="1">
      <c r="A11" s="210">
        <v>9</v>
      </c>
      <c r="B11" s="263">
        <v>20.3</v>
      </c>
      <c r="C11" s="263">
        <v>20.5</v>
      </c>
      <c r="D11" s="263">
        <v>20.8</v>
      </c>
      <c r="E11" s="263">
        <v>20.7</v>
      </c>
      <c r="F11" s="263">
        <v>20.7</v>
      </c>
      <c r="G11" s="263">
        <v>21.4</v>
      </c>
      <c r="H11" s="263">
        <v>21.4</v>
      </c>
      <c r="I11" s="263">
        <v>21.2</v>
      </c>
      <c r="J11" s="263">
        <v>21.1</v>
      </c>
      <c r="K11" s="263">
        <v>20.4</v>
      </c>
      <c r="L11" s="263">
        <v>20.3</v>
      </c>
      <c r="M11" s="263">
        <v>20.3</v>
      </c>
      <c r="N11" s="263">
        <v>20.5</v>
      </c>
      <c r="O11" s="263">
        <v>20.3</v>
      </c>
      <c r="P11" s="263">
        <v>21</v>
      </c>
      <c r="Q11" s="263">
        <v>21.5</v>
      </c>
      <c r="R11" s="263">
        <v>21.1</v>
      </c>
      <c r="S11" s="263">
        <v>22</v>
      </c>
      <c r="T11" s="263">
        <v>21.8</v>
      </c>
      <c r="U11" s="263">
        <v>21.9</v>
      </c>
      <c r="V11" s="263">
        <v>21.6</v>
      </c>
      <c r="W11" s="263">
        <v>21.3</v>
      </c>
      <c r="X11" s="263">
        <v>20.2</v>
      </c>
      <c r="Y11" s="263">
        <v>19.8</v>
      </c>
      <c r="Z11" s="209">
        <f t="shared" si="0"/>
        <v>20.920833333333338</v>
      </c>
      <c r="AA11" s="276">
        <v>22.1</v>
      </c>
      <c r="AB11" s="277" t="s">
        <v>303</v>
      </c>
      <c r="AC11" s="2">
        <v>9</v>
      </c>
      <c r="AD11" s="267">
        <v>19.8</v>
      </c>
      <c r="AE11" s="270" t="s">
        <v>66</v>
      </c>
      <c r="AF11" s="1"/>
    </row>
    <row r="12" spans="1:32" ht="11.25" customHeight="1">
      <c r="A12" s="218">
        <v>10</v>
      </c>
      <c r="B12" s="265">
        <v>19.5</v>
      </c>
      <c r="C12" s="265">
        <v>19.1</v>
      </c>
      <c r="D12" s="265">
        <v>18.5</v>
      </c>
      <c r="E12" s="265">
        <v>18.2</v>
      </c>
      <c r="F12" s="265">
        <v>18</v>
      </c>
      <c r="G12" s="265">
        <v>19.7</v>
      </c>
      <c r="H12" s="265">
        <v>21.7</v>
      </c>
      <c r="I12" s="265">
        <v>22.6</v>
      </c>
      <c r="J12" s="265">
        <v>23.1</v>
      </c>
      <c r="K12" s="265">
        <v>23.4</v>
      </c>
      <c r="L12" s="265">
        <v>23</v>
      </c>
      <c r="M12" s="265">
        <v>22.9</v>
      </c>
      <c r="N12" s="265">
        <v>23</v>
      </c>
      <c r="O12" s="265">
        <v>23</v>
      </c>
      <c r="P12" s="265">
        <v>23.2</v>
      </c>
      <c r="Q12" s="265">
        <v>23.1</v>
      </c>
      <c r="R12" s="265">
        <v>22.3</v>
      </c>
      <c r="S12" s="265">
        <v>22</v>
      </c>
      <c r="T12" s="265">
        <v>20.7</v>
      </c>
      <c r="U12" s="265">
        <v>19</v>
      </c>
      <c r="V12" s="265">
        <v>19</v>
      </c>
      <c r="W12" s="265">
        <v>19.2</v>
      </c>
      <c r="X12" s="265">
        <v>19.1</v>
      </c>
      <c r="Y12" s="265">
        <v>20.1</v>
      </c>
      <c r="Z12" s="219">
        <f t="shared" si="0"/>
        <v>20.975</v>
      </c>
      <c r="AA12" s="274">
        <v>23.7</v>
      </c>
      <c r="AB12" s="275" t="s">
        <v>176</v>
      </c>
      <c r="AC12" s="206">
        <v>10</v>
      </c>
      <c r="AD12" s="266">
        <v>17.8</v>
      </c>
      <c r="AE12" s="271" t="s">
        <v>324</v>
      </c>
      <c r="AF12" s="1"/>
    </row>
    <row r="13" spans="1:32" ht="11.25" customHeight="1">
      <c r="A13" s="210">
        <v>11</v>
      </c>
      <c r="B13" s="263">
        <v>19.6</v>
      </c>
      <c r="C13" s="263">
        <v>17.5</v>
      </c>
      <c r="D13" s="263">
        <v>17</v>
      </c>
      <c r="E13" s="263">
        <v>16.8</v>
      </c>
      <c r="F13" s="263">
        <v>17.2</v>
      </c>
      <c r="G13" s="263">
        <v>20.2</v>
      </c>
      <c r="H13" s="263">
        <v>22.3</v>
      </c>
      <c r="I13" s="263">
        <v>23.5</v>
      </c>
      <c r="J13" s="263">
        <v>25.8</v>
      </c>
      <c r="K13" s="263">
        <v>26.2</v>
      </c>
      <c r="L13" s="263">
        <v>25.1</v>
      </c>
      <c r="M13" s="263">
        <v>26.1</v>
      </c>
      <c r="N13" s="263">
        <v>24.7</v>
      </c>
      <c r="O13" s="263">
        <v>24</v>
      </c>
      <c r="P13" s="263">
        <v>23.9</v>
      </c>
      <c r="Q13" s="263">
        <v>24</v>
      </c>
      <c r="R13" s="263">
        <v>22.6</v>
      </c>
      <c r="S13" s="263">
        <v>21.9</v>
      </c>
      <c r="T13" s="263">
        <v>21.6</v>
      </c>
      <c r="U13" s="263">
        <v>21.1</v>
      </c>
      <c r="V13" s="263">
        <v>20.1</v>
      </c>
      <c r="W13" s="263">
        <v>20.3</v>
      </c>
      <c r="X13" s="263">
        <v>20.3</v>
      </c>
      <c r="Y13" s="263">
        <v>19.4</v>
      </c>
      <c r="Z13" s="209">
        <f t="shared" si="0"/>
        <v>21.71666666666667</v>
      </c>
      <c r="AA13" s="274">
        <v>26.6</v>
      </c>
      <c r="AB13" s="275" t="s">
        <v>304</v>
      </c>
      <c r="AC13" s="2">
        <v>11</v>
      </c>
      <c r="AD13" s="267">
        <v>16.7</v>
      </c>
      <c r="AE13" s="270" t="s">
        <v>325</v>
      </c>
      <c r="AF13" s="1"/>
    </row>
    <row r="14" spans="1:32" ht="11.25" customHeight="1">
      <c r="A14" s="210">
        <v>12</v>
      </c>
      <c r="B14" s="263">
        <v>19.9</v>
      </c>
      <c r="C14" s="263">
        <v>20.4</v>
      </c>
      <c r="D14" s="263">
        <v>20.5</v>
      </c>
      <c r="E14" s="263">
        <v>20.6</v>
      </c>
      <c r="F14" s="263">
        <v>20.6</v>
      </c>
      <c r="G14" s="263">
        <v>20.9</v>
      </c>
      <c r="H14" s="263">
        <v>22.4</v>
      </c>
      <c r="I14" s="263">
        <v>22.8</v>
      </c>
      <c r="J14" s="263">
        <v>22.9</v>
      </c>
      <c r="K14" s="263">
        <v>23.2</v>
      </c>
      <c r="L14" s="263">
        <v>23.7</v>
      </c>
      <c r="M14" s="263">
        <v>24</v>
      </c>
      <c r="N14" s="263">
        <v>24.1</v>
      </c>
      <c r="O14" s="263">
        <v>24.2</v>
      </c>
      <c r="P14" s="263">
        <v>23</v>
      </c>
      <c r="Q14" s="263">
        <v>22.7</v>
      </c>
      <c r="R14" s="263">
        <v>22.3</v>
      </c>
      <c r="S14" s="263">
        <v>21.9</v>
      </c>
      <c r="T14" s="263">
        <v>21.6</v>
      </c>
      <c r="U14" s="263">
        <v>21.7</v>
      </c>
      <c r="V14" s="263">
        <v>21.5</v>
      </c>
      <c r="W14" s="263">
        <v>21.4</v>
      </c>
      <c r="X14" s="263">
        <v>21.2</v>
      </c>
      <c r="Y14" s="263">
        <v>21.1</v>
      </c>
      <c r="Z14" s="209">
        <f t="shared" si="0"/>
        <v>22.024999999999995</v>
      </c>
      <c r="AA14" s="274">
        <v>24.3</v>
      </c>
      <c r="AB14" s="275" t="s">
        <v>177</v>
      </c>
      <c r="AC14" s="2">
        <v>12</v>
      </c>
      <c r="AD14" s="267">
        <v>19.2</v>
      </c>
      <c r="AE14" s="270" t="s">
        <v>326</v>
      </c>
      <c r="AF14" s="1"/>
    </row>
    <row r="15" spans="1:32" ht="11.25" customHeight="1">
      <c r="A15" s="210">
        <v>13</v>
      </c>
      <c r="B15" s="263">
        <v>20.9</v>
      </c>
      <c r="C15" s="263">
        <v>21</v>
      </c>
      <c r="D15" s="263">
        <v>20.4</v>
      </c>
      <c r="E15" s="263">
        <v>19.9</v>
      </c>
      <c r="F15" s="263">
        <v>18.3</v>
      </c>
      <c r="G15" s="263">
        <v>17</v>
      </c>
      <c r="H15" s="263">
        <v>16.7</v>
      </c>
      <c r="I15" s="263">
        <v>17</v>
      </c>
      <c r="J15" s="263">
        <v>17.2</v>
      </c>
      <c r="K15" s="263">
        <v>17.5</v>
      </c>
      <c r="L15" s="263">
        <v>18</v>
      </c>
      <c r="M15" s="263">
        <v>18.9</v>
      </c>
      <c r="N15" s="263">
        <v>19</v>
      </c>
      <c r="O15" s="263">
        <v>18.6</v>
      </c>
      <c r="P15" s="263">
        <v>18.6</v>
      </c>
      <c r="Q15" s="263">
        <v>17.8</v>
      </c>
      <c r="R15" s="263">
        <v>17.7</v>
      </c>
      <c r="S15" s="263">
        <v>17.3</v>
      </c>
      <c r="T15" s="263">
        <v>17.3</v>
      </c>
      <c r="U15" s="263">
        <v>17.6</v>
      </c>
      <c r="V15" s="263">
        <v>17.9</v>
      </c>
      <c r="W15" s="263">
        <v>17.7</v>
      </c>
      <c r="X15" s="263">
        <v>18.2</v>
      </c>
      <c r="Y15" s="263">
        <v>18.7</v>
      </c>
      <c r="Z15" s="209">
        <f t="shared" si="0"/>
        <v>18.3</v>
      </c>
      <c r="AA15" s="274">
        <v>21.1</v>
      </c>
      <c r="AB15" s="275" t="s">
        <v>305</v>
      </c>
      <c r="AC15" s="2">
        <v>13</v>
      </c>
      <c r="AD15" s="267">
        <v>16.5</v>
      </c>
      <c r="AE15" s="270" t="s">
        <v>327</v>
      </c>
      <c r="AF15" s="1"/>
    </row>
    <row r="16" spans="1:32" ht="11.25" customHeight="1">
      <c r="A16" s="210">
        <v>14</v>
      </c>
      <c r="B16" s="263">
        <v>19.1</v>
      </c>
      <c r="C16" s="263">
        <v>18.5</v>
      </c>
      <c r="D16" s="263">
        <v>18</v>
      </c>
      <c r="E16" s="263">
        <v>18</v>
      </c>
      <c r="F16" s="263">
        <v>18.2</v>
      </c>
      <c r="G16" s="263">
        <v>18.6</v>
      </c>
      <c r="H16" s="263">
        <v>19.7</v>
      </c>
      <c r="I16" s="263">
        <v>20.5</v>
      </c>
      <c r="J16" s="263">
        <v>21.4</v>
      </c>
      <c r="K16" s="263">
        <v>21.2</v>
      </c>
      <c r="L16" s="263">
        <v>20.7</v>
      </c>
      <c r="M16" s="263">
        <v>21</v>
      </c>
      <c r="N16" s="263">
        <v>21.1</v>
      </c>
      <c r="O16" s="263">
        <v>21.4</v>
      </c>
      <c r="P16" s="263">
        <v>20.6</v>
      </c>
      <c r="Q16" s="263">
        <v>20.4</v>
      </c>
      <c r="R16" s="263">
        <v>19.5</v>
      </c>
      <c r="S16" s="263">
        <v>18.6</v>
      </c>
      <c r="T16" s="263">
        <v>17.9</v>
      </c>
      <c r="U16" s="263">
        <v>17.8</v>
      </c>
      <c r="V16" s="263">
        <v>17.8</v>
      </c>
      <c r="W16" s="263">
        <v>17.5</v>
      </c>
      <c r="X16" s="263">
        <v>17.6</v>
      </c>
      <c r="Y16" s="263">
        <v>17.8</v>
      </c>
      <c r="Z16" s="209">
        <f t="shared" si="0"/>
        <v>19.2875</v>
      </c>
      <c r="AA16" s="274">
        <v>22.2</v>
      </c>
      <c r="AB16" s="275" t="s">
        <v>306</v>
      </c>
      <c r="AC16" s="2">
        <v>14</v>
      </c>
      <c r="AD16" s="267">
        <v>17.5</v>
      </c>
      <c r="AE16" s="270" t="s">
        <v>328</v>
      </c>
      <c r="AF16" s="1"/>
    </row>
    <row r="17" spans="1:32" ht="11.25" customHeight="1">
      <c r="A17" s="210">
        <v>15</v>
      </c>
      <c r="B17" s="263">
        <v>17.8</v>
      </c>
      <c r="C17" s="263">
        <v>17.3</v>
      </c>
      <c r="D17" s="263">
        <v>17.3</v>
      </c>
      <c r="E17" s="263">
        <v>17.4</v>
      </c>
      <c r="F17" s="263">
        <v>16.6</v>
      </c>
      <c r="G17" s="263">
        <v>16.4</v>
      </c>
      <c r="H17" s="263">
        <v>16.6</v>
      </c>
      <c r="I17" s="263">
        <v>16.6</v>
      </c>
      <c r="J17" s="263">
        <v>16.7</v>
      </c>
      <c r="K17" s="263">
        <v>16.9</v>
      </c>
      <c r="L17" s="263">
        <v>17.3</v>
      </c>
      <c r="M17" s="263">
        <v>18.2</v>
      </c>
      <c r="N17" s="263">
        <v>18.8</v>
      </c>
      <c r="O17" s="263">
        <v>19.2</v>
      </c>
      <c r="P17" s="263">
        <v>18.7</v>
      </c>
      <c r="Q17" s="263">
        <v>18.5</v>
      </c>
      <c r="R17" s="263">
        <v>18.4</v>
      </c>
      <c r="S17" s="263">
        <v>18.4</v>
      </c>
      <c r="T17" s="263">
        <v>18.1</v>
      </c>
      <c r="U17" s="263">
        <v>18.1</v>
      </c>
      <c r="V17" s="263">
        <v>18</v>
      </c>
      <c r="W17" s="263">
        <v>18</v>
      </c>
      <c r="X17" s="263">
        <v>18.1</v>
      </c>
      <c r="Y17" s="263">
        <v>18.2</v>
      </c>
      <c r="Z17" s="209">
        <f t="shared" si="0"/>
        <v>17.733333333333334</v>
      </c>
      <c r="AA17" s="274">
        <v>19.6</v>
      </c>
      <c r="AB17" s="275" t="s">
        <v>307</v>
      </c>
      <c r="AC17" s="2">
        <v>15</v>
      </c>
      <c r="AD17" s="267">
        <v>16.4</v>
      </c>
      <c r="AE17" s="270" t="s">
        <v>190</v>
      </c>
      <c r="AF17" s="1"/>
    </row>
    <row r="18" spans="1:32" ht="11.25" customHeight="1">
      <c r="A18" s="210">
        <v>16</v>
      </c>
      <c r="B18" s="263">
        <v>18.3</v>
      </c>
      <c r="C18" s="263">
        <v>18.3</v>
      </c>
      <c r="D18" s="263">
        <v>18.5</v>
      </c>
      <c r="E18" s="263">
        <v>18.9</v>
      </c>
      <c r="F18" s="263">
        <v>19.3</v>
      </c>
      <c r="G18" s="263">
        <v>19.5</v>
      </c>
      <c r="H18" s="263">
        <v>19.9</v>
      </c>
      <c r="I18" s="263">
        <v>21.2</v>
      </c>
      <c r="J18" s="263">
        <v>21.3</v>
      </c>
      <c r="K18" s="263">
        <v>20.9</v>
      </c>
      <c r="L18" s="263">
        <v>20.7</v>
      </c>
      <c r="M18" s="263">
        <v>20.4</v>
      </c>
      <c r="N18" s="263">
        <v>20.9</v>
      </c>
      <c r="O18" s="263">
        <v>20.9</v>
      </c>
      <c r="P18" s="263">
        <v>20.7</v>
      </c>
      <c r="Q18" s="263">
        <v>20.8</v>
      </c>
      <c r="R18" s="263">
        <v>20.7</v>
      </c>
      <c r="S18" s="263">
        <v>20.8</v>
      </c>
      <c r="T18" s="263">
        <v>20.6</v>
      </c>
      <c r="U18" s="263">
        <v>20.5</v>
      </c>
      <c r="V18" s="263">
        <v>20.4</v>
      </c>
      <c r="W18" s="263">
        <v>20.4</v>
      </c>
      <c r="X18" s="263">
        <v>20.3</v>
      </c>
      <c r="Y18" s="263">
        <v>20.1</v>
      </c>
      <c r="Z18" s="209">
        <f t="shared" si="0"/>
        <v>20.179166666666664</v>
      </c>
      <c r="AA18" s="274">
        <v>21.5</v>
      </c>
      <c r="AB18" s="275" t="s">
        <v>308</v>
      </c>
      <c r="AC18" s="2">
        <v>16</v>
      </c>
      <c r="AD18" s="267">
        <v>18.2</v>
      </c>
      <c r="AE18" s="270" t="s">
        <v>329</v>
      </c>
      <c r="AF18" s="1"/>
    </row>
    <row r="19" spans="1:32" ht="11.25" customHeight="1">
      <c r="A19" s="210">
        <v>17</v>
      </c>
      <c r="B19" s="263">
        <v>19.5</v>
      </c>
      <c r="C19" s="263">
        <v>19.2</v>
      </c>
      <c r="D19" s="263">
        <v>18.8</v>
      </c>
      <c r="E19" s="263">
        <v>19</v>
      </c>
      <c r="F19" s="263">
        <v>19.3</v>
      </c>
      <c r="G19" s="263">
        <v>19.7</v>
      </c>
      <c r="H19" s="263">
        <v>21.2</v>
      </c>
      <c r="I19" s="263">
        <v>23.5</v>
      </c>
      <c r="J19" s="263">
        <v>23.5</v>
      </c>
      <c r="K19" s="263">
        <v>22.5</v>
      </c>
      <c r="L19" s="263">
        <v>23.9</v>
      </c>
      <c r="M19" s="263">
        <v>23.2</v>
      </c>
      <c r="N19" s="263">
        <v>24.3</v>
      </c>
      <c r="O19" s="263">
        <v>23.1</v>
      </c>
      <c r="P19" s="263">
        <v>22.8</v>
      </c>
      <c r="Q19" s="263">
        <v>22.2</v>
      </c>
      <c r="R19" s="263">
        <v>22.1</v>
      </c>
      <c r="S19" s="263">
        <v>21.6</v>
      </c>
      <c r="T19" s="263">
        <v>21.6</v>
      </c>
      <c r="U19" s="263">
        <v>21.3</v>
      </c>
      <c r="V19" s="263">
        <v>21</v>
      </c>
      <c r="W19" s="263">
        <v>20.3</v>
      </c>
      <c r="X19" s="263">
        <v>19.6</v>
      </c>
      <c r="Y19" s="263">
        <v>19.2</v>
      </c>
      <c r="Z19" s="209">
        <f t="shared" si="0"/>
        <v>21.350000000000005</v>
      </c>
      <c r="AA19" s="274">
        <v>24.4</v>
      </c>
      <c r="AB19" s="275" t="s">
        <v>58</v>
      </c>
      <c r="AC19" s="2">
        <v>17</v>
      </c>
      <c r="AD19" s="267">
        <v>18.8</v>
      </c>
      <c r="AE19" s="270" t="s">
        <v>330</v>
      </c>
      <c r="AF19" s="1"/>
    </row>
    <row r="20" spans="1:32" ht="11.25" customHeight="1">
      <c r="A20" s="210">
        <v>18</v>
      </c>
      <c r="B20" s="263">
        <v>18.9</v>
      </c>
      <c r="C20" s="263">
        <v>19.1</v>
      </c>
      <c r="D20" s="263">
        <v>19.1</v>
      </c>
      <c r="E20" s="263">
        <v>18.5</v>
      </c>
      <c r="F20" s="263">
        <v>17.9</v>
      </c>
      <c r="G20" s="263">
        <v>20.7</v>
      </c>
      <c r="H20" s="263">
        <v>24.2</v>
      </c>
      <c r="I20" s="263">
        <v>26.9</v>
      </c>
      <c r="J20" s="263">
        <v>28.1</v>
      </c>
      <c r="K20" s="263">
        <v>29.4</v>
      </c>
      <c r="L20" s="263">
        <v>29.1</v>
      </c>
      <c r="M20" s="263">
        <v>26.9</v>
      </c>
      <c r="N20" s="263">
        <v>26.7</v>
      </c>
      <c r="O20" s="263">
        <v>26.9</v>
      </c>
      <c r="P20" s="263">
        <v>26.5</v>
      </c>
      <c r="Q20" s="263">
        <v>26.9</v>
      </c>
      <c r="R20" s="263">
        <v>26.8</v>
      </c>
      <c r="S20" s="263">
        <v>26.3</v>
      </c>
      <c r="T20" s="263">
        <v>23.8</v>
      </c>
      <c r="U20" s="263">
        <v>22.6</v>
      </c>
      <c r="V20" s="263">
        <v>21.7</v>
      </c>
      <c r="W20" s="263">
        <v>21.6</v>
      </c>
      <c r="X20" s="263">
        <v>21.3</v>
      </c>
      <c r="Y20" s="263">
        <v>20.7</v>
      </c>
      <c r="Z20" s="209">
        <f t="shared" si="0"/>
        <v>23.775000000000002</v>
      </c>
      <c r="AA20" s="274">
        <v>30.4</v>
      </c>
      <c r="AB20" s="275" t="s">
        <v>309</v>
      </c>
      <c r="AC20" s="2">
        <v>18</v>
      </c>
      <c r="AD20" s="267">
        <v>17.8</v>
      </c>
      <c r="AE20" s="270" t="s">
        <v>331</v>
      </c>
      <c r="AF20" s="1"/>
    </row>
    <row r="21" spans="1:32" ht="11.25" customHeight="1">
      <c r="A21" s="210">
        <v>19</v>
      </c>
      <c r="B21" s="263">
        <v>20.4</v>
      </c>
      <c r="C21" s="263">
        <v>19.9</v>
      </c>
      <c r="D21" s="263">
        <v>19.6</v>
      </c>
      <c r="E21" s="263">
        <v>19.6</v>
      </c>
      <c r="F21" s="263">
        <v>19.6</v>
      </c>
      <c r="G21" s="263">
        <v>20.8</v>
      </c>
      <c r="H21" s="263">
        <v>22</v>
      </c>
      <c r="I21" s="263">
        <v>23.3</v>
      </c>
      <c r="J21" s="263">
        <v>23</v>
      </c>
      <c r="K21" s="263">
        <v>23.7</v>
      </c>
      <c r="L21" s="263">
        <v>24.3</v>
      </c>
      <c r="M21" s="263">
        <v>24.5</v>
      </c>
      <c r="N21" s="263">
        <v>24.1</v>
      </c>
      <c r="O21" s="263">
        <v>23.9</v>
      </c>
      <c r="P21" s="263">
        <v>23.2</v>
      </c>
      <c r="Q21" s="263">
        <v>23.5</v>
      </c>
      <c r="R21" s="263">
        <v>23.4</v>
      </c>
      <c r="S21" s="263">
        <v>22.7</v>
      </c>
      <c r="T21" s="263">
        <v>22.2</v>
      </c>
      <c r="U21" s="263">
        <v>22.4</v>
      </c>
      <c r="V21" s="263">
        <v>22.1</v>
      </c>
      <c r="W21" s="263">
        <v>22.3</v>
      </c>
      <c r="X21" s="263">
        <v>22.2</v>
      </c>
      <c r="Y21" s="263">
        <v>21.3</v>
      </c>
      <c r="Z21" s="209">
        <f t="shared" si="0"/>
        <v>22.249999999999996</v>
      </c>
      <c r="AA21" s="276">
        <v>25</v>
      </c>
      <c r="AB21" s="277" t="s">
        <v>310</v>
      </c>
      <c r="AC21" s="2">
        <v>19</v>
      </c>
      <c r="AD21" s="267">
        <v>19.4</v>
      </c>
      <c r="AE21" s="270" t="s">
        <v>332</v>
      </c>
      <c r="AF21" s="1"/>
    </row>
    <row r="22" spans="1:32" ht="11.25" customHeight="1">
      <c r="A22" s="218">
        <v>20</v>
      </c>
      <c r="B22" s="265">
        <v>20.8</v>
      </c>
      <c r="C22" s="265">
        <v>21.3</v>
      </c>
      <c r="D22" s="265">
        <v>21</v>
      </c>
      <c r="E22" s="265">
        <v>20.1</v>
      </c>
      <c r="F22" s="265">
        <v>20.2</v>
      </c>
      <c r="G22" s="265">
        <v>21</v>
      </c>
      <c r="H22" s="265">
        <v>22.3</v>
      </c>
      <c r="I22" s="265">
        <v>23.6</v>
      </c>
      <c r="J22" s="265">
        <v>23.8</v>
      </c>
      <c r="K22" s="265">
        <v>25.2</v>
      </c>
      <c r="L22" s="265">
        <v>25.7</v>
      </c>
      <c r="M22" s="265">
        <v>26.5</v>
      </c>
      <c r="N22" s="265">
        <v>26.3</v>
      </c>
      <c r="O22" s="265">
        <v>26.3</v>
      </c>
      <c r="P22" s="265">
        <v>26.2</v>
      </c>
      <c r="Q22" s="265">
        <v>25.2</v>
      </c>
      <c r="R22" s="265">
        <v>23.6</v>
      </c>
      <c r="S22" s="265">
        <v>22.8</v>
      </c>
      <c r="T22" s="265">
        <v>22</v>
      </c>
      <c r="U22" s="265">
        <v>21.4</v>
      </c>
      <c r="V22" s="265">
        <v>21.1</v>
      </c>
      <c r="W22" s="265">
        <v>20.9</v>
      </c>
      <c r="X22" s="265">
        <v>20.4</v>
      </c>
      <c r="Y22" s="265">
        <v>20.3</v>
      </c>
      <c r="Z22" s="219">
        <f t="shared" si="0"/>
        <v>22.833333333333332</v>
      </c>
      <c r="AA22" s="274">
        <v>27</v>
      </c>
      <c r="AB22" s="275" t="s">
        <v>172</v>
      </c>
      <c r="AC22" s="206">
        <v>20</v>
      </c>
      <c r="AD22" s="266">
        <v>20</v>
      </c>
      <c r="AE22" s="271" t="s">
        <v>333</v>
      </c>
      <c r="AF22" s="1"/>
    </row>
    <row r="23" spans="1:32" ht="11.25" customHeight="1">
      <c r="A23" s="210">
        <v>21</v>
      </c>
      <c r="B23" s="263">
        <v>20.2</v>
      </c>
      <c r="C23" s="263">
        <v>20.5</v>
      </c>
      <c r="D23" s="263">
        <v>20.5</v>
      </c>
      <c r="E23" s="263">
        <v>20.3</v>
      </c>
      <c r="F23" s="263">
        <v>20.3</v>
      </c>
      <c r="G23" s="263">
        <v>21.2</v>
      </c>
      <c r="H23" s="263">
        <v>21.9</v>
      </c>
      <c r="I23" s="263">
        <v>22.4</v>
      </c>
      <c r="J23" s="263">
        <v>23.3</v>
      </c>
      <c r="K23" s="263">
        <v>24.1</v>
      </c>
      <c r="L23" s="263">
        <v>24.4</v>
      </c>
      <c r="M23" s="263">
        <v>22.9</v>
      </c>
      <c r="N23" s="263">
        <v>22.4</v>
      </c>
      <c r="O23" s="263">
        <v>23.9</v>
      </c>
      <c r="P23" s="263">
        <v>23.4</v>
      </c>
      <c r="Q23" s="263">
        <v>23.5</v>
      </c>
      <c r="R23" s="263">
        <v>22.6</v>
      </c>
      <c r="S23" s="263">
        <v>22.2</v>
      </c>
      <c r="T23" s="263">
        <v>21.6</v>
      </c>
      <c r="U23" s="263">
        <v>21.4</v>
      </c>
      <c r="V23" s="263">
        <v>21.2</v>
      </c>
      <c r="W23" s="263">
        <v>20.8</v>
      </c>
      <c r="X23" s="263">
        <v>21</v>
      </c>
      <c r="Y23" s="263">
        <v>21.3</v>
      </c>
      <c r="Z23" s="209">
        <f t="shared" si="0"/>
        <v>21.97083333333333</v>
      </c>
      <c r="AA23" s="274">
        <v>24.6</v>
      </c>
      <c r="AB23" s="275" t="s">
        <v>311</v>
      </c>
      <c r="AC23" s="2">
        <v>21</v>
      </c>
      <c r="AD23" s="267">
        <v>20</v>
      </c>
      <c r="AE23" s="270" t="s">
        <v>334</v>
      </c>
      <c r="AF23" s="1"/>
    </row>
    <row r="24" spans="1:32" ht="11.25" customHeight="1">
      <c r="A24" s="210">
        <v>22</v>
      </c>
      <c r="B24" s="263">
        <v>21</v>
      </c>
      <c r="C24" s="263">
        <v>20.4</v>
      </c>
      <c r="D24" s="263">
        <v>20.3</v>
      </c>
      <c r="E24" s="263">
        <v>20.2</v>
      </c>
      <c r="F24" s="263">
        <v>20.4</v>
      </c>
      <c r="G24" s="263">
        <v>20.4</v>
      </c>
      <c r="H24" s="263">
        <v>20.6</v>
      </c>
      <c r="I24" s="263">
        <v>21.1</v>
      </c>
      <c r="J24" s="263">
        <v>22</v>
      </c>
      <c r="K24" s="263">
        <v>23.2</v>
      </c>
      <c r="L24" s="263">
        <v>23.9</v>
      </c>
      <c r="M24" s="263">
        <v>23.8</v>
      </c>
      <c r="N24" s="263">
        <v>23.3</v>
      </c>
      <c r="O24" s="263">
        <v>22.6</v>
      </c>
      <c r="P24" s="263">
        <v>22.8</v>
      </c>
      <c r="Q24" s="263">
        <v>22.3</v>
      </c>
      <c r="R24" s="263">
        <v>22.1</v>
      </c>
      <c r="S24" s="263">
        <v>21.3</v>
      </c>
      <c r="T24" s="263">
        <v>20.9</v>
      </c>
      <c r="U24" s="263">
        <v>21</v>
      </c>
      <c r="V24" s="263">
        <v>21</v>
      </c>
      <c r="W24" s="263">
        <v>20.9</v>
      </c>
      <c r="X24" s="263">
        <v>20.9</v>
      </c>
      <c r="Y24" s="263">
        <v>20.9</v>
      </c>
      <c r="Z24" s="209">
        <f t="shared" si="0"/>
        <v>21.55416666666667</v>
      </c>
      <c r="AA24" s="274">
        <v>24.3</v>
      </c>
      <c r="AB24" s="275" t="s">
        <v>312</v>
      </c>
      <c r="AC24" s="2">
        <v>22</v>
      </c>
      <c r="AD24" s="267">
        <v>20.1</v>
      </c>
      <c r="AE24" s="270" t="s">
        <v>335</v>
      </c>
      <c r="AF24" s="1"/>
    </row>
    <row r="25" spans="1:32" ht="11.25" customHeight="1">
      <c r="A25" s="210">
        <v>23</v>
      </c>
      <c r="B25" s="263">
        <v>20.9</v>
      </c>
      <c r="C25" s="263">
        <v>20.8</v>
      </c>
      <c r="D25" s="263">
        <v>20.6</v>
      </c>
      <c r="E25" s="263">
        <v>20.3</v>
      </c>
      <c r="F25" s="263">
        <v>20.3</v>
      </c>
      <c r="G25" s="263">
        <v>20.6</v>
      </c>
      <c r="H25" s="263">
        <v>20.6</v>
      </c>
      <c r="I25" s="263">
        <v>20.7</v>
      </c>
      <c r="J25" s="263">
        <v>21</v>
      </c>
      <c r="K25" s="263">
        <v>21.1</v>
      </c>
      <c r="L25" s="263">
        <v>21.3</v>
      </c>
      <c r="M25" s="263">
        <v>22.1</v>
      </c>
      <c r="N25" s="263">
        <v>24.3</v>
      </c>
      <c r="O25" s="263">
        <v>22.4</v>
      </c>
      <c r="P25" s="263">
        <v>21.1</v>
      </c>
      <c r="Q25" s="263">
        <v>20.8</v>
      </c>
      <c r="R25" s="263">
        <v>21</v>
      </c>
      <c r="S25" s="263">
        <v>21.2</v>
      </c>
      <c r="T25" s="263">
        <v>20.9</v>
      </c>
      <c r="U25" s="263">
        <v>20.9</v>
      </c>
      <c r="V25" s="263">
        <v>20.6</v>
      </c>
      <c r="W25" s="263">
        <v>20.5</v>
      </c>
      <c r="X25" s="263">
        <v>20.4</v>
      </c>
      <c r="Y25" s="263">
        <v>20.4</v>
      </c>
      <c r="Z25" s="209">
        <f t="shared" si="0"/>
        <v>21.033333333333328</v>
      </c>
      <c r="AA25" s="274">
        <v>24.4</v>
      </c>
      <c r="AB25" s="275" t="s">
        <v>58</v>
      </c>
      <c r="AC25" s="2">
        <v>23</v>
      </c>
      <c r="AD25" s="267">
        <v>20.3</v>
      </c>
      <c r="AE25" s="270" t="s">
        <v>249</v>
      </c>
      <c r="AF25" s="1"/>
    </row>
    <row r="26" spans="1:32" ht="11.25" customHeight="1">
      <c r="A26" s="210">
        <v>24</v>
      </c>
      <c r="B26" s="263">
        <v>19.7</v>
      </c>
      <c r="C26" s="263">
        <v>19.3</v>
      </c>
      <c r="D26" s="263">
        <v>19.4</v>
      </c>
      <c r="E26" s="263">
        <v>19.4</v>
      </c>
      <c r="F26" s="263">
        <v>19.3</v>
      </c>
      <c r="G26" s="263">
        <v>19.5</v>
      </c>
      <c r="H26" s="263">
        <v>20.3</v>
      </c>
      <c r="I26" s="263">
        <v>21</v>
      </c>
      <c r="J26" s="263">
        <v>21.4</v>
      </c>
      <c r="K26" s="263">
        <v>21.4</v>
      </c>
      <c r="L26" s="263">
        <v>22.4</v>
      </c>
      <c r="M26" s="263">
        <v>21.5</v>
      </c>
      <c r="N26" s="263">
        <v>21.3</v>
      </c>
      <c r="O26" s="263">
        <v>21.6</v>
      </c>
      <c r="P26" s="263">
        <v>21.7</v>
      </c>
      <c r="Q26" s="263">
        <v>22</v>
      </c>
      <c r="R26" s="263">
        <v>21.3</v>
      </c>
      <c r="S26" s="263">
        <v>20.8</v>
      </c>
      <c r="T26" s="263">
        <v>20.8</v>
      </c>
      <c r="U26" s="263">
        <v>20.9</v>
      </c>
      <c r="V26" s="263">
        <v>20.8</v>
      </c>
      <c r="W26" s="263">
        <v>21.1</v>
      </c>
      <c r="X26" s="263">
        <v>21.3</v>
      </c>
      <c r="Y26" s="263">
        <v>21.5</v>
      </c>
      <c r="Z26" s="209">
        <f t="shared" si="0"/>
        <v>20.820833333333336</v>
      </c>
      <c r="AA26" s="274">
        <v>22.5</v>
      </c>
      <c r="AB26" s="275" t="s">
        <v>313</v>
      </c>
      <c r="AC26" s="2">
        <v>24</v>
      </c>
      <c r="AD26" s="267">
        <v>19.2</v>
      </c>
      <c r="AE26" s="270" t="s">
        <v>324</v>
      </c>
      <c r="AF26" s="1"/>
    </row>
    <row r="27" spans="1:32" ht="11.25" customHeight="1">
      <c r="A27" s="210">
        <v>25</v>
      </c>
      <c r="B27" s="263">
        <v>21.5</v>
      </c>
      <c r="C27" s="263">
        <v>21.7</v>
      </c>
      <c r="D27" s="263">
        <v>21.9</v>
      </c>
      <c r="E27" s="263">
        <v>22.5</v>
      </c>
      <c r="F27" s="263">
        <v>22.8</v>
      </c>
      <c r="G27" s="263">
        <v>23</v>
      </c>
      <c r="H27" s="263">
        <v>22.7</v>
      </c>
      <c r="I27" s="263">
        <v>23.2</v>
      </c>
      <c r="J27" s="263">
        <v>23.8</v>
      </c>
      <c r="K27" s="263">
        <v>24.3</v>
      </c>
      <c r="L27" s="263">
        <v>24.8</v>
      </c>
      <c r="M27" s="263">
        <v>25.4</v>
      </c>
      <c r="N27" s="263">
        <v>26</v>
      </c>
      <c r="O27" s="263">
        <v>25.3</v>
      </c>
      <c r="P27" s="263">
        <v>25</v>
      </c>
      <c r="Q27" s="263">
        <v>24.5</v>
      </c>
      <c r="R27" s="263">
        <v>24.2</v>
      </c>
      <c r="S27" s="263">
        <v>23.6</v>
      </c>
      <c r="T27" s="263">
        <v>22.3</v>
      </c>
      <c r="U27" s="263">
        <v>22.1</v>
      </c>
      <c r="V27" s="263">
        <v>22.1</v>
      </c>
      <c r="W27" s="263">
        <v>21.9</v>
      </c>
      <c r="X27" s="263">
        <v>21.5</v>
      </c>
      <c r="Y27" s="263">
        <v>20.9</v>
      </c>
      <c r="Z27" s="209">
        <f t="shared" si="0"/>
        <v>23.208333333333332</v>
      </c>
      <c r="AA27" s="274">
        <v>26.4</v>
      </c>
      <c r="AB27" s="275" t="s">
        <v>298</v>
      </c>
      <c r="AC27" s="2">
        <v>25</v>
      </c>
      <c r="AD27" s="267">
        <v>20.9</v>
      </c>
      <c r="AE27" s="270" t="s">
        <v>66</v>
      </c>
      <c r="AF27" s="1"/>
    </row>
    <row r="28" spans="1:32" ht="11.25" customHeight="1">
      <c r="A28" s="210">
        <v>26</v>
      </c>
      <c r="B28" s="263">
        <v>21</v>
      </c>
      <c r="C28" s="263">
        <v>20.8</v>
      </c>
      <c r="D28" s="263">
        <v>20.6</v>
      </c>
      <c r="E28" s="263">
        <v>19.6</v>
      </c>
      <c r="F28" s="263">
        <v>19.3</v>
      </c>
      <c r="G28" s="263">
        <v>19.7</v>
      </c>
      <c r="H28" s="263">
        <v>21.1</v>
      </c>
      <c r="I28" s="263">
        <v>22.8</v>
      </c>
      <c r="J28" s="263">
        <v>23.8</v>
      </c>
      <c r="K28" s="263">
        <v>24.3</v>
      </c>
      <c r="L28" s="263">
        <v>23.8</v>
      </c>
      <c r="M28" s="263">
        <v>24.5</v>
      </c>
      <c r="N28" s="263">
        <v>25.1</v>
      </c>
      <c r="O28" s="263">
        <v>24</v>
      </c>
      <c r="P28" s="263">
        <v>23.2</v>
      </c>
      <c r="Q28" s="263">
        <v>22.7</v>
      </c>
      <c r="R28" s="263">
        <v>22.6</v>
      </c>
      <c r="S28" s="263">
        <v>22.5</v>
      </c>
      <c r="T28" s="263">
        <v>21.1</v>
      </c>
      <c r="U28" s="263">
        <v>20</v>
      </c>
      <c r="V28" s="263">
        <v>19.7</v>
      </c>
      <c r="W28" s="263">
        <v>20</v>
      </c>
      <c r="X28" s="263">
        <v>20.3</v>
      </c>
      <c r="Y28" s="263">
        <v>20.3</v>
      </c>
      <c r="Z28" s="209">
        <f t="shared" si="0"/>
        <v>21.783333333333335</v>
      </c>
      <c r="AA28" s="274">
        <v>25.3</v>
      </c>
      <c r="AB28" s="275" t="s">
        <v>85</v>
      </c>
      <c r="AC28" s="2">
        <v>26</v>
      </c>
      <c r="AD28" s="267">
        <v>19.2</v>
      </c>
      <c r="AE28" s="270" t="s">
        <v>336</v>
      </c>
      <c r="AF28" s="1"/>
    </row>
    <row r="29" spans="1:32" ht="11.25" customHeight="1">
      <c r="A29" s="210">
        <v>27</v>
      </c>
      <c r="B29" s="263">
        <v>19.7</v>
      </c>
      <c r="C29" s="263">
        <v>19.7</v>
      </c>
      <c r="D29" s="263">
        <v>19.3</v>
      </c>
      <c r="E29" s="263">
        <v>19.1</v>
      </c>
      <c r="F29" s="263">
        <v>18</v>
      </c>
      <c r="G29" s="263">
        <v>20.1</v>
      </c>
      <c r="H29" s="263">
        <v>22.4</v>
      </c>
      <c r="I29" s="263">
        <v>23.3</v>
      </c>
      <c r="J29" s="263">
        <v>23.9</v>
      </c>
      <c r="K29" s="263">
        <v>24.3</v>
      </c>
      <c r="L29" s="263">
        <v>23.5</v>
      </c>
      <c r="M29" s="263">
        <v>23.3</v>
      </c>
      <c r="N29" s="263">
        <v>23.7</v>
      </c>
      <c r="O29" s="263">
        <v>24</v>
      </c>
      <c r="P29" s="263">
        <v>23.5</v>
      </c>
      <c r="Q29" s="263">
        <v>23.4</v>
      </c>
      <c r="R29" s="263">
        <v>22.7</v>
      </c>
      <c r="S29" s="263">
        <v>21.9</v>
      </c>
      <c r="T29" s="263">
        <v>21.5</v>
      </c>
      <c r="U29" s="263">
        <v>21.4</v>
      </c>
      <c r="V29" s="263">
        <v>20.7</v>
      </c>
      <c r="W29" s="263">
        <v>20.5</v>
      </c>
      <c r="X29" s="263">
        <v>20.5</v>
      </c>
      <c r="Y29" s="263">
        <v>20.9</v>
      </c>
      <c r="Z29" s="209">
        <f t="shared" si="0"/>
        <v>21.72083333333333</v>
      </c>
      <c r="AA29" s="274">
        <v>24.6</v>
      </c>
      <c r="AB29" s="275" t="s">
        <v>314</v>
      </c>
      <c r="AC29" s="2">
        <v>27</v>
      </c>
      <c r="AD29" s="267">
        <v>17.8</v>
      </c>
      <c r="AE29" s="270" t="s">
        <v>81</v>
      </c>
      <c r="AF29" s="1"/>
    </row>
    <row r="30" spans="1:32" ht="11.25" customHeight="1">
      <c r="A30" s="210">
        <v>28</v>
      </c>
      <c r="B30" s="263">
        <v>21</v>
      </c>
      <c r="C30" s="263">
        <v>21.1</v>
      </c>
      <c r="D30" s="263">
        <v>20.9</v>
      </c>
      <c r="E30" s="263">
        <v>20.6</v>
      </c>
      <c r="F30" s="263">
        <v>20.2</v>
      </c>
      <c r="G30" s="263">
        <v>18.6</v>
      </c>
      <c r="H30" s="263">
        <v>17.9</v>
      </c>
      <c r="I30" s="263">
        <v>17.2</v>
      </c>
      <c r="J30" s="263">
        <v>17.7</v>
      </c>
      <c r="K30" s="263">
        <v>18.3</v>
      </c>
      <c r="L30" s="263">
        <v>18.7</v>
      </c>
      <c r="M30" s="263">
        <v>18.7</v>
      </c>
      <c r="N30" s="263">
        <v>18.8</v>
      </c>
      <c r="O30" s="263">
        <v>18.6</v>
      </c>
      <c r="P30" s="263">
        <v>18.8</v>
      </c>
      <c r="Q30" s="263">
        <v>18.8</v>
      </c>
      <c r="R30" s="263">
        <v>18.7</v>
      </c>
      <c r="S30" s="263">
        <v>18.7</v>
      </c>
      <c r="T30" s="263">
        <v>18.7</v>
      </c>
      <c r="U30" s="263">
        <v>18.8</v>
      </c>
      <c r="V30" s="263">
        <v>18.9</v>
      </c>
      <c r="W30" s="263">
        <v>18.7</v>
      </c>
      <c r="X30" s="263">
        <v>18.8</v>
      </c>
      <c r="Y30" s="263">
        <v>18.7</v>
      </c>
      <c r="Z30" s="209">
        <f t="shared" si="0"/>
        <v>18.995833333333334</v>
      </c>
      <c r="AA30" s="274">
        <v>21.1</v>
      </c>
      <c r="AB30" s="275" t="s">
        <v>315</v>
      </c>
      <c r="AC30" s="2">
        <v>28</v>
      </c>
      <c r="AD30" s="267">
        <v>17.1</v>
      </c>
      <c r="AE30" s="270" t="s">
        <v>337</v>
      </c>
      <c r="AF30" s="1"/>
    </row>
    <row r="31" spans="1:32" ht="11.25" customHeight="1">
      <c r="A31" s="210">
        <v>29</v>
      </c>
      <c r="B31" s="263">
        <v>18.6</v>
      </c>
      <c r="C31" s="263">
        <v>18.5</v>
      </c>
      <c r="D31" s="263">
        <v>18.4</v>
      </c>
      <c r="E31" s="263">
        <v>18.1</v>
      </c>
      <c r="F31" s="263">
        <v>18.4</v>
      </c>
      <c r="G31" s="263">
        <v>19.1</v>
      </c>
      <c r="H31" s="263">
        <v>20</v>
      </c>
      <c r="I31" s="263">
        <v>20.4</v>
      </c>
      <c r="J31" s="263">
        <v>20.6</v>
      </c>
      <c r="K31" s="263">
        <v>21.2</v>
      </c>
      <c r="L31" s="263">
        <v>21.9</v>
      </c>
      <c r="M31" s="263">
        <v>22.6</v>
      </c>
      <c r="N31" s="263">
        <v>22.6</v>
      </c>
      <c r="O31" s="263">
        <v>22.5</v>
      </c>
      <c r="P31" s="263">
        <v>21.6</v>
      </c>
      <c r="Q31" s="263">
        <v>21.2</v>
      </c>
      <c r="R31" s="263">
        <v>21.1</v>
      </c>
      <c r="S31" s="263">
        <v>21.3</v>
      </c>
      <c r="T31" s="263">
        <v>21.2</v>
      </c>
      <c r="U31" s="263">
        <v>20.9</v>
      </c>
      <c r="V31" s="263">
        <v>20.9</v>
      </c>
      <c r="W31" s="263">
        <v>20.8</v>
      </c>
      <c r="X31" s="263">
        <v>20.7</v>
      </c>
      <c r="Y31" s="263">
        <v>20.5</v>
      </c>
      <c r="Z31" s="209">
        <f t="shared" si="0"/>
        <v>20.54583333333333</v>
      </c>
      <c r="AA31" s="274">
        <v>23.3</v>
      </c>
      <c r="AB31" s="275" t="s">
        <v>316</v>
      </c>
      <c r="AC31" s="2">
        <v>29</v>
      </c>
      <c r="AD31" s="267">
        <v>18.1</v>
      </c>
      <c r="AE31" s="270" t="s">
        <v>338</v>
      </c>
      <c r="AF31" s="1"/>
    </row>
    <row r="32" spans="1:32" ht="11.25" customHeight="1">
      <c r="A32" s="210">
        <v>30</v>
      </c>
      <c r="B32" s="263">
        <v>20.4</v>
      </c>
      <c r="C32" s="263">
        <v>20.3</v>
      </c>
      <c r="D32" s="263">
        <v>20.5</v>
      </c>
      <c r="E32" s="263">
        <v>20.6</v>
      </c>
      <c r="F32" s="263">
        <v>20.6</v>
      </c>
      <c r="G32" s="263">
        <v>20.7</v>
      </c>
      <c r="H32" s="263">
        <v>21.4</v>
      </c>
      <c r="I32" s="263">
        <v>21.4</v>
      </c>
      <c r="J32" s="263">
        <v>21.3</v>
      </c>
      <c r="K32" s="263">
        <v>21.4</v>
      </c>
      <c r="L32" s="263">
        <v>21.5</v>
      </c>
      <c r="M32" s="263">
        <v>21.5</v>
      </c>
      <c r="N32" s="263">
        <v>21.6</v>
      </c>
      <c r="O32" s="263">
        <v>22</v>
      </c>
      <c r="P32" s="263">
        <v>21.7</v>
      </c>
      <c r="Q32" s="263">
        <v>21.8</v>
      </c>
      <c r="R32" s="263">
        <v>21.5</v>
      </c>
      <c r="S32" s="263">
        <v>21.3</v>
      </c>
      <c r="T32" s="263">
        <v>21</v>
      </c>
      <c r="U32" s="263">
        <v>20.7</v>
      </c>
      <c r="V32" s="263">
        <v>20.5</v>
      </c>
      <c r="W32" s="263">
        <v>20.4</v>
      </c>
      <c r="X32" s="263">
        <v>20.4</v>
      </c>
      <c r="Y32" s="263">
        <v>20.5</v>
      </c>
      <c r="Z32" s="209">
        <f t="shared" si="0"/>
        <v>21.041666666666668</v>
      </c>
      <c r="AA32" s="274">
        <v>22</v>
      </c>
      <c r="AB32" s="275" t="s">
        <v>317</v>
      </c>
      <c r="AC32" s="2">
        <v>30</v>
      </c>
      <c r="AD32" s="267">
        <v>20.2</v>
      </c>
      <c r="AE32" s="270" t="s">
        <v>339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2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19.29</v>
      </c>
      <c r="C34" s="212">
        <f t="shared" si="1"/>
        <v>19.073333333333334</v>
      </c>
      <c r="D34" s="212">
        <f t="shared" si="1"/>
        <v>18.900000000000002</v>
      </c>
      <c r="E34" s="212">
        <f t="shared" si="1"/>
        <v>18.730000000000004</v>
      </c>
      <c r="F34" s="212">
        <f t="shared" si="1"/>
        <v>18.630000000000003</v>
      </c>
      <c r="G34" s="212">
        <f t="shared" si="1"/>
        <v>19.413333333333334</v>
      </c>
      <c r="H34" s="212">
        <f t="shared" si="1"/>
        <v>20.456666666666663</v>
      </c>
      <c r="I34" s="212">
        <f t="shared" si="1"/>
        <v>21.256666666666664</v>
      </c>
      <c r="J34" s="212">
        <f t="shared" si="1"/>
        <v>21.813333333333333</v>
      </c>
      <c r="K34" s="212">
        <f t="shared" si="1"/>
        <v>22.23999999999999</v>
      </c>
      <c r="L34" s="212">
        <f t="shared" si="1"/>
        <v>22.353333333333328</v>
      </c>
      <c r="M34" s="212">
        <f t="shared" si="1"/>
        <v>22.46666666666666</v>
      </c>
      <c r="N34" s="212">
        <f t="shared" si="1"/>
        <v>22.64666666666667</v>
      </c>
      <c r="O34" s="212">
        <f t="shared" si="1"/>
        <v>22.529999999999998</v>
      </c>
      <c r="P34" s="212">
        <f t="shared" si="1"/>
        <v>22.17333333333334</v>
      </c>
      <c r="Q34" s="212">
        <f t="shared" si="1"/>
        <v>21.953333333333333</v>
      </c>
      <c r="R34" s="212">
        <f>AVERAGE(R3:R33)</f>
        <v>21.486666666666675</v>
      </c>
      <c r="S34" s="212">
        <f aca="true" t="shared" si="2" ref="S34:Y34">AVERAGE(S3:S33)</f>
        <v>21.13</v>
      </c>
      <c r="T34" s="212">
        <f t="shared" si="2"/>
        <v>20.543333333333337</v>
      </c>
      <c r="U34" s="212">
        <f t="shared" si="2"/>
        <v>20.11333333333333</v>
      </c>
      <c r="V34" s="212">
        <f t="shared" si="2"/>
        <v>19.850000000000005</v>
      </c>
      <c r="W34" s="212">
        <f t="shared" si="2"/>
        <v>19.726666666666667</v>
      </c>
      <c r="X34" s="212">
        <f t="shared" si="2"/>
        <v>19.626666666666665</v>
      </c>
      <c r="Y34" s="212">
        <f t="shared" si="2"/>
        <v>19.52</v>
      </c>
      <c r="Z34" s="212">
        <f>AVERAGE(B3:Y33)</f>
        <v>20.663472222222197</v>
      </c>
      <c r="AA34" s="213">
        <f>(AVERAGE(最高))</f>
        <v>23.649999999999995</v>
      </c>
      <c r="AB34" s="214"/>
      <c r="AC34" s="215"/>
      <c r="AD34" s="213">
        <f>(AVERAGE(最低))</f>
        <v>17.89666666666667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8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30.4</v>
      </c>
      <c r="C46" s="251">
        <v>18</v>
      </c>
      <c r="D46" s="278" t="s">
        <v>309</v>
      </c>
      <c r="E46" s="192"/>
      <c r="F46" s="155"/>
      <c r="G46" s="156">
        <f>MIN(最低)</f>
        <v>10.4</v>
      </c>
      <c r="H46" s="251">
        <v>3</v>
      </c>
      <c r="I46" s="273" t="s">
        <v>319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2016</v>
      </c>
      <c r="AA1" s="1" t="s">
        <v>1</v>
      </c>
      <c r="AB1" s="221">
        <v>7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20.6</v>
      </c>
      <c r="C3" s="263">
        <v>20.7</v>
      </c>
      <c r="D3" s="263">
        <v>20.5</v>
      </c>
      <c r="E3" s="263">
        <v>20.2</v>
      </c>
      <c r="F3" s="263">
        <v>20.3</v>
      </c>
      <c r="G3" s="263">
        <v>21.3</v>
      </c>
      <c r="H3" s="263">
        <v>23.4</v>
      </c>
      <c r="I3" s="263">
        <v>25</v>
      </c>
      <c r="J3" s="263">
        <v>26.4</v>
      </c>
      <c r="K3" s="263">
        <v>26.3</v>
      </c>
      <c r="L3" s="263">
        <v>26</v>
      </c>
      <c r="M3" s="263">
        <v>24.8</v>
      </c>
      <c r="N3" s="263">
        <v>26.2</v>
      </c>
      <c r="O3" s="263">
        <v>24.9</v>
      </c>
      <c r="P3" s="263">
        <v>24.1</v>
      </c>
      <c r="Q3" s="263">
        <v>23.1</v>
      </c>
      <c r="R3" s="263">
        <v>23.7</v>
      </c>
      <c r="S3" s="263">
        <v>22.8</v>
      </c>
      <c r="T3" s="263">
        <v>22.4</v>
      </c>
      <c r="U3" s="263">
        <v>22.3</v>
      </c>
      <c r="V3" s="263">
        <v>22.4</v>
      </c>
      <c r="W3" s="263">
        <v>22.2</v>
      </c>
      <c r="X3" s="263">
        <v>22.7</v>
      </c>
      <c r="Y3" s="263">
        <v>22.7</v>
      </c>
      <c r="Z3" s="209">
        <f aca="true" t="shared" si="0" ref="Z3:Z33">AVERAGE(B3:Y3)</f>
        <v>23.125</v>
      </c>
      <c r="AA3" s="267">
        <v>26.5</v>
      </c>
      <c r="AB3" s="268" t="s">
        <v>340</v>
      </c>
      <c r="AC3" s="2">
        <v>1</v>
      </c>
      <c r="AD3" s="267">
        <v>20</v>
      </c>
      <c r="AE3" s="270" t="s">
        <v>322</v>
      </c>
      <c r="AF3" s="1"/>
    </row>
    <row r="4" spans="1:32" ht="11.25" customHeight="1">
      <c r="A4" s="210">
        <v>2</v>
      </c>
      <c r="B4" s="263">
        <v>22.8</v>
      </c>
      <c r="C4" s="263">
        <v>22.5</v>
      </c>
      <c r="D4" s="263">
        <v>21.7</v>
      </c>
      <c r="E4" s="263">
        <v>22.9</v>
      </c>
      <c r="F4" s="263">
        <v>23.1</v>
      </c>
      <c r="G4" s="263">
        <v>23.5</v>
      </c>
      <c r="H4" s="263">
        <v>24.6</v>
      </c>
      <c r="I4" s="263">
        <v>25.5</v>
      </c>
      <c r="J4" s="263">
        <v>25.7</v>
      </c>
      <c r="K4" s="263">
        <v>24.7</v>
      </c>
      <c r="L4" s="263">
        <v>26.4</v>
      </c>
      <c r="M4" s="263">
        <v>26.4</v>
      </c>
      <c r="N4" s="263">
        <v>27</v>
      </c>
      <c r="O4" s="263">
        <v>25.3</v>
      </c>
      <c r="P4" s="263">
        <v>25.9</v>
      </c>
      <c r="Q4" s="263">
        <v>26.8</v>
      </c>
      <c r="R4" s="263">
        <v>27.1</v>
      </c>
      <c r="S4" s="264">
        <v>27.1</v>
      </c>
      <c r="T4" s="263">
        <v>25.7</v>
      </c>
      <c r="U4" s="263">
        <v>25.4</v>
      </c>
      <c r="V4" s="263">
        <v>24.7</v>
      </c>
      <c r="W4" s="263">
        <v>24.4</v>
      </c>
      <c r="X4" s="263">
        <v>24.1</v>
      </c>
      <c r="Y4" s="263">
        <v>23.8</v>
      </c>
      <c r="Z4" s="209">
        <f t="shared" si="0"/>
        <v>24.879166666666663</v>
      </c>
      <c r="AA4" s="267">
        <v>27.4</v>
      </c>
      <c r="AB4" s="268" t="s">
        <v>341</v>
      </c>
      <c r="AC4" s="2">
        <v>2</v>
      </c>
      <c r="AD4" s="267">
        <v>21.7</v>
      </c>
      <c r="AE4" s="270" t="s">
        <v>363</v>
      </c>
      <c r="AF4" s="1"/>
    </row>
    <row r="5" spans="1:32" ht="11.25" customHeight="1">
      <c r="A5" s="210">
        <v>3</v>
      </c>
      <c r="B5" s="263">
        <v>23.8</v>
      </c>
      <c r="C5" s="263">
        <v>24.1</v>
      </c>
      <c r="D5" s="263">
        <v>23.7</v>
      </c>
      <c r="E5" s="263">
        <v>23.7</v>
      </c>
      <c r="F5" s="263">
        <v>24</v>
      </c>
      <c r="G5" s="263">
        <v>25</v>
      </c>
      <c r="H5" s="263">
        <v>26</v>
      </c>
      <c r="I5" s="263">
        <v>24.8</v>
      </c>
      <c r="J5" s="263">
        <v>26.4</v>
      </c>
      <c r="K5" s="263">
        <v>27.8</v>
      </c>
      <c r="L5" s="263">
        <v>29.4</v>
      </c>
      <c r="M5" s="263">
        <v>30.9</v>
      </c>
      <c r="N5" s="263">
        <v>30.5</v>
      </c>
      <c r="O5" s="263">
        <v>29.8</v>
      </c>
      <c r="P5" s="263">
        <v>28.5</v>
      </c>
      <c r="Q5" s="263">
        <v>28.5</v>
      </c>
      <c r="R5" s="263">
        <v>27.6</v>
      </c>
      <c r="S5" s="263">
        <v>26.4</v>
      </c>
      <c r="T5" s="263">
        <v>25.2</v>
      </c>
      <c r="U5" s="263">
        <v>23.8</v>
      </c>
      <c r="V5" s="263">
        <v>23.9</v>
      </c>
      <c r="W5" s="263">
        <v>24.4</v>
      </c>
      <c r="X5" s="263">
        <v>24.1</v>
      </c>
      <c r="Y5" s="263">
        <v>23.8</v>
      </c>
      <c r="Z5" s="209">
        <f t="shared" si="0"/>
        <v>26.087499999999995</v>
      </c>
      <c r="AA5" s="267">
        <v>31.1</v>
      </c>
      <c r="AB5" s="268" t="s">
        <v>342</v>
      </c>
      <c r="AC5" s="2">
        <v>3</v>
      </c>
      <c r="AD5" s="267">
        <v>23.5</v>
      </c>
      <c r="AE5" s="270" t="s">
        <v>364</v>
      </c>
      <c r="AF5" s="1"/>
    </row>
    <row r="6" spans="1:32" ht="11.25" customHeight="1">
      <c r="A6" s="210">
        <v>4</v>
      </c>
      <c r="B6" s="263">
        <v>23.3</v>
      </c>
      <c r="C6" s="263">
        <v>23</v>
      </c>
      <c r="D6" s="263">
        <v>23.1</v>
      </c>
      <c r="E6" s="263">
        <v>22.4</v>
      </c>
      <c r="F6" s="263">
        <v>22.7</v>
      </c>
      <c r="G6" s="263">
        <v>23.2</v>
      </c>
      <c r="H6" s="263">
        <v>23.2</v>
      </c>
      <c r="I6" s="263">
        <v>24</v>
      </c>
      <c r="J6" s="263">
        <v>26.3</v>
      </c>
      <c r="K6" s="263">
        <v>27.6</v>
      </c>
      <c r="L6" s="263">
        <v>27</v>
      </c>
      <c r="M6" s="263">
        <v>27.7</v>
      </c>
      <c r="N6" s="263">
        <v>28</v>
      </c>
      <c r="O6" s="263">
        <v>27.1</v>
      </c>
      <c r="P6" s="263">
        <v>26.8</v>
      </c>
      <c r="Q6" s="263">
        <v>26</v>
      </c>
      <c r="R6" s="263">
        <v>25.9</v>
      </c>
      <c r="S6" s="263">
        <v>23.8</v>
      </c>
      <c r="T6" s="263">
        <v>23.6</v>
      </c>
      <c r="U6" s="263">
        <v>23.2</v>
      </c>
      <c r="V6" s="263">
        <v>23.3</v>
      </c>
      <c r="W6" s="263">
        <v>23.2</v>
      </c>
      <c r="X6" s="263">
        <v>21.3</v>
      </c>
      <c r="Y6" s="263">
        <v>20.4</v>
      </c>
      <c r="Z6" s="209">
        <f t="shared" si="0"/>
        <v>24.420833333333334</v>
      </c>
      <c r="AA6" s="267">
        <v>29.1</v>
      </c>
      <c r="AB6" s="268" t="s">
        <v>343</v>
      </c>
      <c r="AC6" s="2">
        <v>4</v>
      </c>
      <c r="AD6" s="267">
        <v>20.4</v>
      </c>
      <c r="AE6" s="270" t="s">
        <v>66</v>
      </c>
      <c r="AF6" s="1"/>
    </row>
    <row r="7" spans="1:32" ht="11.25" customHeight="1">
      <c r="A7" s="210">
        <v>5</v>
      </c>
      <c r="B7" s="263">
        <v>19.7</v>
      </c>
      <c r="C7" s="263">
        <v>19.2</v>
      </c>
      <c r="D7" s="263">
        <v>18.4</v>
      </c>
      <c r="E7" s="263">
        <v>18.3</v>
      </c>
      <c r="F7" s="263">
        <v>18.2</v>
      </c>
      <c r="G7" s="263">
        <v>17.9</v>
      </c>
      <c r="H7" s="263">
        <v>17.9</v>
      </c>
      <c r="I7" s="263">
        <v>18</v>
      </c>
      <c r="J7" s="263">
        <v>17.9</v>
      </c>
      <c r="K7" s="263">
        <v>18.3</v>
      </c>
      <c r="L7" s="263">
        <v>18.7</v>
      </c>
      <c r="M7" s="263">
        <v>18.9</v>
      </c>
      <c r="N7" s="263">
        <v>19.1</v>
      </c>
      <c r="O7" s="263">
        <v>19.5</v>
      </c>
      <c r="P7" s="263">
        <v>19.7</v>
      </c>
      <c r="Q7" s="263">
        <v>20</v>
      </c>
      <c r="R7" s="263">
        <v>19.5</v>
      </c>
      <c r="S7" s="263">
        <v>19.3</v>
      </c>
      <c r="T7" s="263">
        <v>19</v>
      </c>
      <c r="U7" s="263">
        <v>18.7</v>
      </c>
      <c r="V7" s="263">
        <v>18.6</v>
      </c>
      <c r="W7" s="263">
        <v>18.6</v>
      </c>
      <c r="X7" s="263">
        <v>18.6</v>
      </c>
      <c r="Y7" s="263">
        <v>18.6</v>
      </c>
      <c r="Z7" s="209">
        <f t="shared" si="0"/>
        <v>18.775000000000002</v>
      </c>
      <c r="AA7" s="267">
        <v>20.4</v>
      </c>
      <c r="AB7" s="268" t="s">
        <v>344</v>
      </c>
      <c r="AC7" s="2">
        <v>5</v>
      </c>
      <c r="AD7" s="267">
        <v>17.7</v>
      </c>
      <c r="AE7" s="270" t="s">
        <v>365</v>
      </c>
      <c r="AF7" s="1"/>
    </row>
    <row r="8" spans="1:32" ht="11.25" customHeight="1">
      <c r="A8" s="210">
        <v>6</v>
      </c>
      <c r="B8" s="263">
        <v>18.5</v>
      </c>
      <c r="C8" s="263">
        <v>18.5</v>
      </c>
      <c r="D8" s="263">
        <v>18.6</v>
      </c>
      <c r="E8" s="263">
        <v>18.7</v>
      </c>
      <c r="F8" s="263">
        <v>19.1</v>
      </c>
      <c r="G8" s="263">
        <v>19.3</v>
      </c>
      <c r="H8" s="263">
        <v>20.1</v>
      </c>
      <c r="I8" s="263">
        <v>21.7</v>
      </c>
      <c r="J8" s="263">
        <v>22.3</v>
      </c>
      <c r="K8" s="263">
        <v>23.4</v>
      </c>
      <c r="L8" s="263">
        <v>23.7</v>
      </c>
      <c r="M8" s="263">
        <v>23.5</v>
      </c>
      <c r="N8" s="263">
        <v>23.4</v>
      </c>
      <c r="O8" s="263">
        <v>24</v>
      </c>
      <c r="P8" s="263">
        <v>23.8</v>
      </c>
      <c r="Q8" s="263">
        <v>24.1</v>
      </c>
      <c r="R8" s="263">
        <v>23.8</v>
      </c>
      <c r="S8" s="263">
        <v>23.7</v>
      </c>
      <c r="T8" s="263">
        <v>23.8</v>
      </c>
      <c r="U8" s="263">
        <v>23.9</v>
      </c>
      <c r="V8" s="263">
        <v>23.4</v>
      </c>
      <c r="W8" s="263">
        <v>23.5</v>
      </c>
      <c r="X8" s="263">
        <v>23.2</v>
      </c>
      <c r="Y8" s="263">
        <v>22.6</v>
      </c>
      <c r="Z8" s="209">
        <f t="shared" si="0"/>
        <v>22.108333333333334</v>
      </c>
      <c r="AA8" s="267">
        <v>24.2</v>
      </c>
      <c r="AB8" s="268" t="s">
        <v>345</v>
      </c>
      <c r="AC8" s="2">
        <v>6</v>
      </c>
      <c r="AD8" s="267">
        <v>18.4</v>
      </c>
      <c r="AE8" s="270" t="s">
        <v>366</v>
      </c>
      <c r="AF8" s="1"/>
    </row>
    <row r="9" spans="1:32" ht="11.25" customHeight="1">
      <c r="A9" s="210">
        <v>7</v>
      </c>
      <c r="B9" s="263">
        <v>22.8</v>
      </c>
      <c r="C9" s="263">
        <v>22.8</v>
      </c>
      <c r="D9" s="263">
        <v>22.1</v>
      </c>
      <c r="E9" s="263">
        <v>21.9</v>
      </c>
      <c r="F9" s="263">
        <v>22.2</v>
      </c>
      <c r="G9" s="263">
        <v>25</v>
      </c>
      <c r="H9" s="263">
        <v>28.1</v>
      </c>
      <c r="I9" s="263">
        <v>26.7</v>
      </c>
      <c r="J9" s="263">
        <v>27.6</v>
      </c>
      <c r="K9" s="263">
        <v>25.9</v>
      </c>
      <c r="L9" s="263">
        <v>24</v>
      </c>
      <c r="M9" s="263">
        <v>22</v>
      </c>
      <c r="N9" s="263">
        <v>21.2</v>
      </c>
      <c r="O9" s="263">
        <v>20.7</v>
      </c>
      <c r="P9" s="263">
        <v>20.7</v>
      </c>
      <c r="Q9" s="263">
        <v>20.4</v>
      </c>
      <c r="R9" s="263">
        <v>20.4</v>
      </c>
      <c r="S9" s="263">
        <v>20</v>
      </c>
      <c r="T9" s="263">
        <v>19.6</v>
      </c>
      <c r="U9" s="263">
        <v>19.6</v>
      </c>
      <c r="V9" s="263">
        <v>19.5</v>
      </c>
      <c r="W9" s="263">
        <v>19.7</v>
      </c>
      <c r="X9" s="263">
        <v>19.9</v>
      </c>
      <c r="Y9" s="263">
        <v>20.1</v>
      </c>
      <c r="Z9" s="209">
        <f t="shared" si="0"/>
        <v>22.204166666666666</v>
      </c>
      <c r="AA9" s="267">
        <v>28.7</v>
      </c>
      <c r="AB9" s="268" t="s">
        <v>346</v>
      </c>
      <c r="AC9" s="2">
        <v>7</v>
      </c>
      <c r="AD9" s="267">
        <v>19.5</v>
      </c>
      <c r="AE9" s="270" t="s">
        <v>367</v>
      </c>
      <c r="AF9" s="1"/>
    </row>
    <row r="10" spans="1:32" ht="11.25" customHeight="1">
      <c r="A10" s="210">
        <v>8</v>
      </c>
      <c r="B10" s="263">
        <v>20.3</v>
      </c>
      <c r="C10" s="263">
        <v>20.4</v>
      </c>
      <c r="D10" s="263">
        <v>20.3</v>
      </c>
      <c r="E10" s="263">
        <v>20.3</v>
      </c>
      <c r="F10" s="263">
        <v>20.5</v>
      </c>
      <c r="G10" s="263">
        <v>21.4</v>
      </c>
      <c r="H10" s="263">
        <v>22</v>
      </c>
      <c r="I10" s="263">
        <v>23</v>
      </c>
      <c r="J10" s="263">
        <v>25.3</v>
      </c>
      <c r="K10" s="263">
        <v>26.2</v>
      </c>
      <c r="L10" s="263">
        <v>26.5</v>
      </c>
      <c r="M10" s="263">
        <v>26</v>
      </c>
      <c r="N10" s="263">
        <v>25.4</v>
      </c>
      <c r="O10" s="263">
        <v>25.3</v>
      </c>
      <c r="P10" s="263">
        <v>24.5</v>
      </c>
      <c r="Q10" s="263">
        <v>24.2</v>
      </c>
      <c r="R10" s="263">
        <v>24.5</v>
      </c>
      <c r="S10" s="263">
        <v>25.2</v>
      </c>
      <c r="T10" s="263">
        <v>24.1</v>
      </c>
      <c r="U10" s="263">
        <v>24</v>
      </c>
      <c r="V10" s="263">
        <v>24.1</v>
      </c>
      <c r="W10" s="263">
        <v>24</v>
      </c>
      <c r="X10" s="263">
        <v>24.2</v>
      </c>
      <c r="Y10" s="263">
        <v>24.4</v>
      </c>
      <c r="Z10" s="209">
        <f t="shared" si="0"/>
        <v>23.587500000000002</v>
      </c>
      <c r="AA10" s="267">
        <v>26.9</v>
      </c>
      <c r="AB10" s="268" t="s">
        <v>347</v>
      </c>
      <c r="AC10" s="2">
        <v>8</v>
      </c>
      <c r="AD10" s="267">
        <v>20</v>
      </c>
      <c r="AE10" s="270" t="s">
        <v>305</v>
      </c>
      <c r="AF10" s="1"/>
    </row>
    <row r="11" spans="1:32" ht="11.25" customHeight="1">
      <c r="A11" s="210">
        <v>9</v>
      </c>
      <c r="B11" s="263">
        <v>24.2</v>
      </c>
      <c r="C11" s="263">
        <v>24.7</v>
      </c>
      <c r="D11" s="263">
        <v>24.4</v>
      </c>
      <c r="E11" s="263">
        <v>23.7</v>
      </c>
      <c r="F11" s="263">
        <v>23.3</v>
      </c>
      <c r="G11" s="263">
        <v>23.9</v>
      </c>
      <c r="H11" s="263">
        <v>24</v>
      </c>
      <c r="I11" s="263">
        <v>24.3</v>
      </c>
      <c r="J11" s="263">
        <v>23.8</v>
      </c>
      <c r="K11" s="263">
        <v>25.5</v>
      </c>
      <c r="L11" s="263">
        <v>24.7</v>
      </c>
      <c r="M11" s="263">
        <v>22.7</v>
      </c>
      <c r="N11" s="263">
        <v>21.3</v>
      </c>
      <c r="O11" s="263">
        <v>21.4</v>
      </c>
      <c r="P11" s="263">
        <v>21.8</v>
      </c>
      <c r="Q11" s="263">
        <v>22.2</v>
      </c>
      <c r="R11" s="263">
        <v>22.1</v>
      </c>
      <c r="S11" s="263">
        <v>21.9</v>
      </c>
      <c r="T11" s="263">
        <v>21.7</v>
      </c>
      <c r="U11" s="263">
        <v>21.5</v>
      </c>
      <c r="V11" s="263">
        <v>21.3</v>
      </c>
      <c r="W11" s="263">
        <v>21</v>
      </c>
      <c r="X11" s="263">
        <v>20.6</v>
      </c>
      <c r="Y11" s="263">
        <v>20.1</v>
      </c>
      <c r="Z11" s="209">
        <f t="shared" si="0"/>
        <v>22.754166666666666</v>
      </c>
      <c r="AA11" s="267">
        <v>25.5</v>
      </c>
      <c r="AB11" s="268" t="s">
        <v>348</v>
      </c>
      <c r="AC11" s="2">
        <v>9</v>
      </c>
      <c r="AD11" s="267">
        <v>20.1</v>
      </c>
      <c r="AE11" s="270" t="s">
        <v>66</v>
      </c>
      <c r="AF11" s="1"/>
    </row>
    <row r="12" spans="1:32" ht="11.25" customHeight="1">
      <c r="A12" s="218">
        <v>10</v>
      </c>
      <c r="B12" s="265">
        <v>20.2</v>
      </c>
      <c r="C12" s="265">
        <v>20.3</v>
      </c>
      <c r="D12" s="265">
        <v>20.2</v>
      </c>
      <c r="E12" s="265">
        <v>20.1</v>
      </c>
      <c r="F12" s="265">
        <v>20.2</v>
      </c>
      <c r="G12" s="265">
        <v>22</v>
      </c>
      <c r="H12" s="265">
        <v>25.3</v>
      </c>
      <c r="I12" s="265">
        <v>26.7</v>
      </c>
      <c r="J12" s="265">
        <v>27.6</v>
      </c>
      <c r="K12" s="265">
        <v>29.4</v>
      </c>
      <c r="L12" s="265">
        <v>29.4</v>
      </c>
      <c r="M12" s="265">
        <v>28.7</v>
      </c>
      <c r="N12" s="265">
        <v>28.4</v>
      </c>
      <c r="O12" s="265">
        <v>27.4</v>
      </c>
      <c r="P12" s="265">
        <v>27.6</v>
      </c>
      <c r="Q12" s="265">
        <v>27.3</v>
      </c>
      <c r="R12" s="265">
        <v>26.9</v>
      </c>
      <c r="S12" s="265">
        <v>26.7</v>
      </c>
      <c r="T12" s="265">
        <v>26</v>
      </c>
      <c r="U12" s="265">
        <v>24.2</v>
      </c>
      <c r="V12" s="265">
        <v>23.5</v>
      </c>
      <c r="W12" s="265">
        <v>23</v>
      </c>
      <c r="X12" s="265">
        <v>22.4</v>
      </c>
      <c r="Y12" s="265">
        <v>22.5</v>
      </c>
      <c r="Z12" s="219">
        <f t="shared" si="0"/>
        <v>24.83333333333333</v>
      </c>
      <c r="AA12" s="266">
        <v>29.8</v>
      </c>
      <c r="AB12" s="269" t="s">
        <v>349</v>
      </c>
      <c r="AC12" s="206">
        <v>10</v>
      </c>
      <c r="AD12" s="266">
        <v>19.9</v>
      </c>
      <c r="AE12" s="271" t="s">
        <v>368</v>
      </c>
      <c r="AF12" s="1"/>
    </row>
    <row r="13" spans="1:32" ht="11.25" customHeight="1">
      <c r="A13" s="210">
        <v>11</v>
      </c>
      <c r="B13" s="263">
        <v>22.5</v>
      </c>
      <c r="C13" s="263">
        <v>22.1</v>
      </c>
      <c r="D13" s="263">
        <v>22</v>
      </c>
      <c r="E13" s="263">
        <v>21.7</v>
      </c>
      <c r="F13" s="263">
        <v>22.2</v>
      </c>
      <c r="G13" s="263">
        <v>23.6</v>
      </c>
      <c r="H13" s="263">
        <v>24.5</v>
      </c>
      <c r="I13" s="263">
        <v>26</v>
      </c>
      <c r="J13" s="263">
        <v>27.4</v>
      </c>
      <c r="K13" s="263">
        <v>28.6</v>
      </c>
      <c r="L13" s="263">
        <v>27</v>
      </c>
      <c r="M13" s="263">
        <v>27.7</v>
      </c>
      <c r="N13" s="263">
        <v>27.9</v>
      </c>
      <c r="O13" s="263">
        <v>27.9</v>
      </c>
      <c r="P13" s="263">
        <v>27.4</v>
      </c>
      <c r="Q13" s="263">
        <v>26.2</v>
      </c>
      <c r="R13" s="263">
        <v>25.5</v>
      </c>
      <c r="S13" s="263">
        <v>24.7</v>
      </c>
      <c r="T13" s="263">
        <v>24.2</v>
      </c>
      <c r="U13" s="263">
        <v>23.8</v>
      </c>
      <c r="V13" s="263">
        <v>23.6</v>
      </c>
      <c r="W13" s="263">
        <v>23.3</v>
      </c>
      <c r="X13" s="263">
        <v>22.7</v>
      </c>
      <c r="Y13" s="263">
        <v>22.1</v>
      </c>
      <c r="Z13" s="209">
        <f t="shared" si="0"/>
        <v>24.774999999999995</v>
      </c>
      <c r="AA13" s="267">
        <v>29.1</v>
      </c>
      <c r="AB13" s="268" t="s">
        <v>227</v>
      </c>
      <c r="AC13" s="2">
        <v>11</v>
      </c>
      <c r="AD13" s="267">
        <v>21.4</v>
      </c>
      <c r="AE13" s="270" t="s">
        <v>369</v>
      </c>
      <c r="AF13" s="1"/>
    </row>
    <row r="14" spans="1:32" ht="11.25" customHeight="1">
      <c r="A14" s="210">
        <v>12</v>
      </c>
      <c r="B14" s="263">
        <v>22.4</v>
      </c>
      <c r="C14" s="263">
        <v>22.3</v>
      </c>
      <c r="D14" s="263">
        <v>21.7</v>
      </c>
      <c r="E14" s="263">
        <v>21.5</v>
      </c>
      <c r="F14" s="263">
        <v>21.4</v>
      </c>
      <c r="G14" s="263">
        <v>22</v>
      </c>
      <c r="H14" s="263">
        <v>23.4</v>
      </c>
      <c r="I14" s="263">
        <v>23.5</v>
      </c>
      <c r="J14" s="263">
        <v>23.5</v>
      </c>
      <c r="K14" s="263">
        <v>24.9</v>
      </c>
      <c r="L14" s="263">
        <v>25.6</v>
      </c>
      <c r="M14" s="263">
        <v>25.4</v>
      </c>
      <c r="N14" s="263">
        <v>25.4</v>
      </c>
      <c r="O14" s="263">
        <v>25.6</v>
      </c>
      <c r="P14" s="263">
        <v>24.8</v>
      </c>
      <c r="Q14" s="263">
        <v>23.6</v>
      </c>
      <c r="R14" s="263">
        <v>23.2</v>
      </c>
      <c r="S14" s="263">
        <v>23.2</v>
      </c>
      <c r="T14" s="263">
        <v>23</v>
      </c>
      <c r="U14" s="263">
        <v>23.1</v>
      </c>
      <c r="V14" s="263">
        <v>23.2</v>
      </c>
      <c r="W14" s="263">
        <v>23.1</v>
      </c>
      <c r="X14" s="263">
        <v>23.1</v>
      </c>
      <c r="Y14" s="263">
        <v>23</v>
      </c>
      <c r="Z14" s="209">
        <f t="shared" si="0"/>
        <v>23.412500000000005</v>
      </c>
      <c r="AA14" s="267">
        <v>25.8</v>
      </c>
      <c r="AB14" s="268" t="s">
        <v>350</v>
      </c>
      <c r="AC14" s="2">
        <v>12</v>
      </c>
      <c r="AD14" s="267">
        <v>21.4</v>
      </c>
      <c r="AE14" s="270" t="s">
        <v>249</v>
      </c>
      <c r="AF14" s="1"/>
    </row>
    <row r="15" spans="1:32" ht="11.25" customHeight="1">
      <c r="A15" s="210">
        <v>13</v>
      </c>
      <c r="B15" s="263">
        <v>23</v>
      </c>
      <c r="C15" s="263">
        <v>23</v>
      </c>
      <c r="D15" s="263">
        <v>22.9</v>
      </c>
      <c r="E15" s="263">
        <v>23</v>
      </c>
      <c r="F15" s="263">
        <v>23.1</v>
      </c>
      <c r="G15" s="263">
        <v>23.4</v>
      </c>
      <c r="H15" s="263">
        <v>23.6</v>
      </c>
      <c r="I15" s="263">
        <v>24</v>
      </c>
      <c r="J15" s="263">
        <v>24.2</v>
      </c>
      <c r="K15" s="263">
        <v>24.1</v>
      </c>
      <c r="L15" s="263">
        <v>26.2</v>
      </c>
      <c r="M15" s="263">
        <v>25.8</v>
      </c>
      <c r="N15" s="263">
        <v>25.5</v>
      </c>
      <c r="O15" s="263">
        <v>25.3</v>
      </c>
      <c r="P15" s="263">
        <v>25.4</v>
      </c>
      <c r="Q15" s="263">
        <v>25.1</v>
      </c>
      <c r="R15" s="263">
        <v>24.4</v>
      </c>
      <c r="S15" s="263">
        <v>24.1</v>
      </c>
      <c r="T15" s="263">
        <v>23.9</v>
      </c>
      <c r="U15" s="263">
        <v>24</v>
      </c>
      <c r="V15" s="263">
        <v>24.1</v>
      </c>
      <c r="W15" s="263">
        <v>23.9</v>
      </c>
      <c r="X15" s="263">
        <v>23.8</v>
      </c>
      <c r="Y15" s="263">
        <v>23.9</v>
      </c>
      <c r="Z15" s="209">
        <f t="shared" si="0"/>
        <v>24.154166666666665</v>
      </c>
      <c r="AA15" s="267">
        <v>26.4</v>
      </c>
      <c r="AB15" s="268" t="s">
        <v>255</v>
      </c>
      <c r="AC15" s="2">
        <v>13</v>
      </c>
      <c r="AD15" s="267">
        <v>22.7</v>
      </c>
      <c r="AE15" s="270" t="s">
        <v>370</v>
      </c>
      <c r="AF15" s="1"/>
    </row>
    <row r="16" spans="1:32" ht="11.25" customHeight="1">
      <c r="A16" s="210">
        <v>14</v>
      </c>
      <c r="B16" s="263">
        <v>23.8</v>
      </c>
      <c r="C16" s="263">
        <v>23.7</v>
      </c>
      <c r="D16" s="263">
        <v>23.6</v>
      </c>
      <c r="E16" s="263">
        <v>23.4</v>
      </c>
      <c r="F16" s="263">
        <v>23.4</v>
      </c>
      <c r="G16" s="263">
        <v>22.8</v>
      </c>
      <c r="H16" s="263">
        <v>23.1</v>
      </c>
      <c r="I16" s="263">
        <v>24.2</v>
      </c>
      <c r="J16" s="263">
        <v>23.3</v>
      </c>
      <c r="K16" s="263">
        <v>23</v>
      </c>
      <c r="L16" s="263">
        <v>25.3</v>
      </c>
      <c r="M16" s="263">
        <v>24.7</v>
      </c>
      <c r="N16" s="263">
        <v>26.2</v>
      </c>
      <c r="O16" s="263">
        <v>26.6</v>
      </c>
      <c r="P16" s="263">
        <v>25.9</v>
      </c>
      <c r="Q16" s="263">
        <v>23.5</v>
      </c>
      <c r="R16" s="263">
        <v>23.3</v>
      </c>
      <c r="S16" s="263">
        <v>23.2</v>
      </c>
      <c r="T16" s="263">
        <v>23.2</v>
      </c>
      <c r="U16" s="263">
        <v>23</v>
      </c>
      <c r="V16" s="263">
        <v>22.8</v>
      </c>
      <c r="W16" s="263">
        <v>22.9</v>
      </c>
      <c r="X16" s="263">
        <v>22.7</v>
      </c>
      <c r="Y16" s="263">
        <v>22.3</v>
      </c>
      <c r="Z16" s="209">
        <f t="shared" si="0"/>
        <v>23.745833333333334</v>
      </c>
      <c r="AA16" s="267">
        <v>26.9</v>
      </c>
      <c r="AB16" s="268" t="s">
        <v>351</v>
      </c>
      <c r="AC16" s="2">
        <v>14</v>
      </c>
      <c r="AD16" s="267">
        <v>22.3</v>
      </c>
      <c r="AE16" s="270" t="s">
        <v>66</v>
      </c>
      <c r="AF16" s="1"/>
    </row>
    <row r="17" spans="1:32" ht="11.25" customHeight="1">
      <c r="A17" s="210">
        <v>15</v>
      </c>
      <c r="B17" s="263">
        <v>22</v>
      </c>
      <c r="C17" s="263">
        <v>22</v>
      </c>
      <c r="D17" s="263">
        <v>22</v>
      </c>
      <c r="E17" s="263">
        <v>22</v>
      </c>
      <c r="F17" s="263">
        <v>21.9</v>
      </c>
      <c r="G17" s="263">
        <v>21.1</v>
      </c>
      <c r="H17" s="263">
        <v>20.9</v>
      </c>
      <c r="I17" s="263">
        <v>21.3</v>
      </c>
      <c r="J17" s="263">
        <v>21.5</v>
      </c>
      <c r="K17" s="263">
        <v>21.9</v>
      </c>
      <c r="L17" s="263">
        <v>21.4</v>
      </c>
      <c r="M17" s="263">
        <v>21.6</v>
      </c>
      <c r="N17" s="263">
        <v>22.1</v>
      </c>
      <c r="O17" s="263">
        <v>22.2</v>
      </c>
      <c r="P17" s="263">
        <v>22.3</v>
      </c>
      <c r="Q17" s="263">
        <v>21.3</v>
      </c>
      <c r="R17" s="263">
        <v>20.9</v>
      </c>
      <c r="S17" s="263">
        <v>20.7</v>
      </c>
      <c r="T17" s="263">
        <v>20.4</v>
      </c>
      <c r="U17" s="263">
        <v>20.3</v>
      </c>
      <c r="V17" s="263">
        <v>20.4</v>
      </c>
      <c r="W17" s="263">
        <v>20.4</v>
      </c>
      <c r="X17" s="263">
        <v>20.2</v>
      </c>
      <c r="Y17" s="263">
        <v>20.2</v>
      </c>
      <c r="Z17" s="209">
        <f t="shared" si="0"/>
        <v>21.291666666666664</v>
      </c>
      <c r="AA17" s="267">
        <v>22.9</v>
      </c>
      <c r="AB17" s="268" t="s">
        <v>352</v>
      </c>
      <c r="AC17" s="2">
        <v>15</v>
      </c>
      <c r="AD17" s="267">
        <v>20.1</v>
      </c>
      <c r="AE17" s="270" t="s">
        <v>371</v>
      </c>
      <c r="AF17" s="1"/>
    </row>
    <row r="18" spans="1:32" ht="11.25" customHeight="1">
      <c r="A18" s="210">
        <v>16</v>
      </c>
      <c r="B18" s="263">
        <v>20.2</v>
      </c>
      <c r="C18" s="263">
        <v>20.1</v>
      </c>
      <c r="D18" s="263">
        <v>19.8</v>
      </c>
      <c r="E18" s="263">
        <v>19.3</v>
      </c>
      <c r="F18" s="263">
        <v>19.3</v>
      </c>
      <c r="G18" s="263">
        <v>20.1</v>
      </c>
      <c r="H18" s="263">
        <v>21.6</v>
      </c>
      <c r="I18" s="263">
        <v>22.6</v>
      </c>
      <c r="J18" s="263">
        <v>24.1</v>
      </c>
      <c r="K18" s="263">
        <v>23.4</v>
      </c>
      <c r="L18" s="263">
        <v>23.5</v>
      </c>
      <c r="M18" s="263">
        <v>24.5</v>
      </c>
      <c r="N18" s="263">
        <v>24.5</v>
      </c>
      <c r="O18" s="263">
        <v>24.8</v>
      </c>
      <c r="P18" s="263">
        <v>23.7</v>
      </c>
      <c r="Q18" s="263">
        <v>23.3</v>
      </c>
      <c r="R18" s="263">
        <v>23</v>
      </c>
      <c r="S18" s="263">
        <v>22.5</v>
      </c>
      <c r="T18" s="263">
        <v>22.5</v>
      </c>
      <c r="U18" s="263">
        <v>22.6</v>
      </c>
      <c r="V18" s="263">
        <v>22.6</v>
      </c>
      <c r="W18" s="263">
        <v>22.7</v>
      </c>
      <c r="X18" s="263">
        <v>22.5</v>
      </c>
      <c r="Y18" s="263">
        <v>22.4</v>
      </c>
      <c r="Z18" s="209">
        <f t="shared" si="0"/>
        <v>22.316666666666666</v>
      </c>
      <c r="AA18" s="267">
        <v>25</v>
      </c>
      <c r="AB18" s="268" t="s">
        <v>128</v>
      </c>
      <c r="AC18" s="2">
        <v>16</v>
      </c>
      <c r="AD18" s="267">
        <v>19.1</v>
      </c>
      <c r="AE18" s="270" t="s">
        <v>368</v>
      </c>
      <c r="AF18" s="1"/>
    </row>
    <row r="19" spans="1:32" ht="11.25" customHeight="1">
      <c r="A19" s="210">
        <v>17</v>
      </c>
      <c r="B19" s="263">
        <v>22.5</v>
      </c>
      <c r="C19" s="263">
        <v>22.7</v>
      </c>
      <c r="D19" s="263">
        <v>22.8</v>
      </c>
      <c r="E19" s="263">
        <v>22.8</v>
      </c>
      <c r="F19" s="263">
        <v>22.8</v>
      </c>
      <c r="G19" s="263">
        <v>23</v>
      </c>
      <c r="H19" s="263">
        <v>23.4</v>
      </c>
      <c r="I19" s="263">
        <v>25.8</v>
      </c>
      <c r="J19" s="263">
        <v>26.5</v>
      </c>
      <c r="K19" s="263">
        <v>24.8</v>
      </c>
      <c r="L19" s="263">
        <v>25.3</v>
      </c>
      <c r="M19" s="263">
        <v>25.2</v>
      </c>
      <c r="N19" s="263">
        <v>25.6</v>
      </c>
      <c r="O19" s="263">
        <v>25.7</v>
      </c>
      <c r="P19" s="263">
        <v>25.8</v>
      </c>
      <c r="Q19" s="263">
        <v>26</v>
      </c>
      <c r="R19" s="263">
        <v>26.2</v>
      </c>
      <c r="S19" s="263">
        <v>26</v>
      </c>
      <c r="T19" s="263">
        <v>25.5</v>
      </c>
      <c r="U19" s="263">
        <v>24.5</v>
      </c>
      <c r="V19" s="263">
        <v>24.5</v>
      </c>
      <c r="W19" s="263">
        <v>24.3</v>
      </c>
      <c r="X19" s="263">
        <v>24.3</v>
      </c>
      <c r="Y19" s="263">
        <v>24.2</v>
      </c>
      <c r="Z19" s="209">
        <f t="shared" si="0"/>
        <v>24.59166666666667</v>
      </c>
      <c r="AA19" s="267">
        <v>26.6</v>
      </c>
      <c r="AB19" s="268" t="s">
        <v>105</v>
      </c>
      <c r="AC19" s="2">
        <v>17</v>
      </c>
      <c r="AD19" s="267">
        <v>22.4</v>
      </c>
      <c r="AE19" s="270" t="s">
        <v>372</v>
      </c>
      <c r="AF19" s="1"/>
    </row>
    <row r="20" spans="1:32" ht="11.25" customHeight="1">
      <c r="A20" s="210">
        <v>18</v>
      </c>
      <c r="B20" s="263">
        <v>24.6</v>
      </c>
      <c r="C20" s="263">
        <v>24.5</v>
      </c>
      <c r="D20" s="263">
        <v>24.6</v>
      </c>
      <c r="E20" s="263">
        <v>24</v>
      </c>
      <c r="F20" s="263">
        <v>24</v>
      </c>
      <c r="G20" s="263">
        <v>25</v>
      </c>
      <c r="H20" s="263">
        <v>26.7</v>
      </c>
      <c r="I20" s="263">
        <v>27.9</v>
      </c>
      <c r="J20" s="263">
        <v>27.6</v>
      </c>
      <c r="K20" s="263">
        <v>28.6</v>
      </c>
      <c r="L20" s="263">
        <v>28.9</v>
      </c>
      <c r="M20" s="263">
        <v>29</v>
      </c>
      <c r="N20" s="263">
        <v>28.2</v>
      </c>
      <c r="O20" s="263">
        <v>27.6</v>
      </c>
      <c r="P20" s="263">
        <v>26.9</v>
      </c>
      <c r="Q20" s="263">
        <v>27.3</v>
      </c>
      <c r="R20" s="263">
        <v>26.5</v>
      </c>
      <c r="S20" s="263">
        <v>26.5</v>
      </c>
      <c r="T20" s="263">
        <v>26</v>
      </c>
      <c r="U20" s="263">
        <v>25.8</v>
      </c>
      <c r="V20" s="263">
        <v>25.5</v>
      </c>
      <c r="W20" s="263">
        <v>25.6</v>
      </c>
      <c r="X20" s="263">
        <v>25.7</v>
      </c>
      <c r="Y20" s="263">
        <v>25.8</v>
      </c>
      <c r="Z20" s="209">
        <f t="shared" si="0"/>
        <v>26.366666666666664</v>
      </c>
      <c r="AA20" s="267">
        <v>29.6</v>
      </c>
      <c r="AB20" s="268" t="s">
        <v>275</v>
      </c>
      <c r="AC20" s="2">
        <v>18</v>
      </c>
      <c r="AD20" s="267">
        <v>23.6</v>
      </c>
      <c r="AE20" s="270" t="s">
        <v>151</v>
      </c>
      <c r="AF20" s="1"/>
    </row>
    <row r="21" spans="1:32" ht="11.25" customHeight="1">
      <c r="A21" s="210">
        <v>19</v>
      </c>
      <c r="B21" s="263">
        <v>24.9</v>
      </c>
      <c r="C21" s="263">
        <v>24.8</v>
      </c>
      <c r="D21" s="263">
        <v>24.7</v>
      </c>
      <c r="E21" s="263">
        <v>23.4</v>
      </c>
      <c r="F21" s="263">
        <v>22.9</v>
      </c>
      <c r="G21" s="263">
        <v>23.3</v>
      </c>
      <c r="H21" s="263">
        <v>25.6</v>
      </c>
      <c r="I21" s="263">
        <v>26.3</v>
      </c>
      <c r="J21" s="263">
        <v>26.4</v>
      </c>
      <c r="K21" s="263">
        <v>27</v>
      </c>
      <c r="L21" s="263">
        <v>28</v>
      </c>
      <c r="M21" s="263">
        <v>28.1</v>
      </c>
      <c r="N21" s="263">
        <v>28.1</v>
      </c>
      <c r="O21" s="263">
        <v>27.6</v>
      </c>
      <c r="P21" s="263">
        <v>26.9</v>
      </c>
      <c r="Q21" s="263">
        <v>25.4</v>
      </c>
      <c r="R21" s="263">
        <v>26</v>
      </c>
      <c r="S21" s="263">
        <v>25.2</v>
      </c>
      <c r="T21" s="263">
        <v>24.9</v>
      </c>
      <c r="U21" s="263">
        <v>24.2</v>
      </c>
      <c r="V21" s="263">
        <v>23.9</v>
      </c>
      <c r="W21" s="263">
        <v>23.9</v>
      </c>
      <c r="X21" s="263">
        <v>23.8</v>
      </c>
      <c r="Y21" s="263">
        <v>23.5</v>
      </c>
      <c r="Z21" s="209">
        <f t="shared" si="0"/>
        <v>25.366666666666664</v>
      </c>
      <c r="AA21" s="267">
        <v>28.5</v>
      </c>
      <c r="AB21" s="268" t="s">
        <v>353</v>
      </c>
      <c r="AC21" s="2">
        <v>19</v>
      </c>
      <c r="AD21" s="267">
        <v>22.9</v>
      </c>
      <c r="AE21" s="270" t="s">
        <v>373</v>
      </c>
      <c r="AF21" s="1"/>
    </row>
    <row r="22" spans="1:32" ht="11.25" customHeight="1">
      <c r="A22" s="218">
        <v>20</v>
      </c>
      <c r="B22" s="265">
        <v>23.5</v>
      </c>
      <c r="C22" s="265">
        <v>23.7</v>
      </c>
      <c r="D22" s="265">
        <v>23.6</v>
      </c>
      <c r="E22" s="265">
        <v>23.7</v>
      </c>
      <c r="F22" s="265">
        <v>22.7</v>
      </c>
      <c r="G22" s="265">
        <v>22.5</v>
      </c>
      <c r="H22" s="265">
        <v>23.4</v>
      </c>
      <c r="I22" s="265">
        <v>24.2</v>
      </c>
      <c r="J22" s="265">
        <v>25.8</v>
      </c>
      <c r="K22" s="265">
        <v>25.7</v>
      </c>
      <c r="L22" s="265">
        <v>25.3</v>
      </c>
      <c r="M22" s="265">
        <v>25.2</v>
      </c>
      <c r="N22" s="265">
        <v>25.9</v>
      </c>
      <c r="O22" s="265">
        <v>25.9</v>
      </c>
      <c r="P22" s="265">
        <v>25.3</v>
      </c>
      <c r="Q22" s="265">
        <v>24.7</v>
      </c>
      <c r="R22" s="265">
        <v>24.1</v>
      </c>
      <c r="S22" s="265">
        <v>23.6</v>
      </c>
      <c r="T22" s="265">
        <v>23.1</v>
      </c>
      <c r="U22" s="265">
        <v>22.7</v>
      </c>
      <c r="V22" s="265">
        <v>22.6</v>
      </c>
      <c r="W22" s="265">
        <v>22.7</v>
      </c>
      <c r="X22" s="265">
        <v>22.3</v>
      </c>
      <c r="Y22" s="265">
        <v>22.2</v>
      </c>
      <c r="Z22" s="219">
        <f t="shared" si="0"/>
        <v>23.933333333333337</v>
      </c>
      <c r="AA22" s="266">
        <v>26.2</v>
      </c>
      <c r="AB22" s="269" t="s">
        <v>354</v>
      </c>
      <c r="AC22" s="206">
        <v>20</v>
      </c>
      <c r="AD22" s="266">
        <v>22.2</v>
      </c>
      <c r="AE22" s="271" t="s">
        <v>66</v>
      </c>
      <c r="AF22" s="1"/>
    </row>
    <row r="23" spans="1:32" ht="11.25" customHeight="1">
      <c r="A23" s="210">
        <v>21</v>
      </c>
      <c r="B23" s="263">
        <v>21.9</v>
      </c>
      <c r="C23" s="263">
        <v>21.8</v>
      </c>
      <c r="D23" s="263">
        <v>21.6</v>
      </c>
      <c r="E23" s="263">
        <v>21.4</v>
      </c>
      <c r="F23" s="263">
        <v>21.1</v>
      </c>
      <c r="G23" s="263">
        <v>21.2</v>
      </c>
      <c r="H23" s="263">
        <v>21.5</v>
      </c>
      <c r="I23" s="263">
        <v>22.2</v>
      </c>
      <c r="J23" s="263">
        <v>23.2</v>
      </c>
      <c r="K23" s="263">
        <v>23</v>
      </c>
      <c r="L23" s="263">
        <v>23.7</v>
      </c>
      <c r="M23" s="263">
        <v>24.1</v>
      </c>
      <c r="N23" s="263">
        <v>24.2</v>
      </c>
      <c r="O23" s="263">
        <v>23.5</v>
      </c>
      <c r="P23" s="263">
        <v>23.3</v>
      </c>
      <c r="Q23" s="263">
        <v>22.9</v>
      </c>
      <c r="R23" s="263">
        <v>22.5</v>
      </c>
      <c r="S23" s="263">
        <v>22.3</v>
      </c>
      <c r="T23" s="263">
        <v>22</v>
      </c>
      <c r="U23" s="263">
        <v>21.4</v>
      </c>
      <c r="V23" s="263">
        <v>21.7</v>
      </c>
      <c r="W23" s="263">
        <v>21.7</v>
      </c>
      <c r="X23" s="263">
        <v>21.5</v>
      </c>
      <c r="Y23" s="263">
        <v>21</v>
      </c>
      <c r="Z23" s="209">
        <f t="shared" si="0"/>
        <v>22.279166666666665</v>
      </c>
      <c r="AA23" s="267">
        <v>24.8</v>
      </c>
      <c r="AB23" s="268" t="s">
        <v>355</v>
      </c>
      <c r="AC23" s="2">
        <v>21</v>
      </c>
      <c r="AD23" s="267">
        <v>21</v>
      </c>
      <c r="AE23" s="270" t="s">
        <v>66</v>
      </c>
      <c r="AF23" s="1"/>
    </row>
    <row r="24" spans="1:32" ht="11.25" customHeight="1">
      <c r="A24" s="210">
        <v>22</v>
      </c>
      <c r="B24" s="263">
        <v>20.7</v>
      </c>
      <c r="C24" s="263">
        <v>20.6</v>
      </c>
      <c r="D24" s="263">
        <v>20.4</v>
      </c>
      <c r="E24" s="263">
        <v>20</v>
      </c>
      <c r="F24" s="263">
        <v>19.4</v>
      </c>
      <c r="G24" s="263">
        <v>19.5</v>
      </c>
      <c r="H24" s="263">
        <v>20</v>
      </c>
      <c r="I24" s="263">
        <v>20.7</v>
      </c>
      <c r="J24" s="263">
        <v>21.7</v>
      </c>
      <c r="K24" s="263">
        <v>22.5</v>
      </c>
      <c r="L24" s="263">
        <v>22.1</v>
      </c>
      <c r="M24" s="263">
        <v>22.3</v>
      </c>
      <c r="N24" s="263">
        <v>22.4</v>
      </c>
      <c r="O24" s="263">
        <v>21.9</v>
      </c>
      <c r="P24" s="263">
        <v>22</v>
      </c>
      <c r="Q24" s="263">
        <v>21.6</v>
      </c>
      <c r="R24" s="263">
        <v>21.3</v>
      </c>
      <c r="S24" s="263">
        <v>20.9</v>
      </c>
      <c r="T24" s="263">
        <v>20.5</v>
      </c>
      <c r="U24" s="263">
        <v>20.1</v>
      </c>
      <c r="V24" s="263">
        <v>19.4</v>
      </c>
      <c r="W24" s="263">
        <v>19.7</v>
      </c>
      <c r="X24" s="263">
        <v>19.6</v>
      </c>
      <c r="Y24" s="263">
        <v>19.3</v>
      </c>
      <c r="Z24" s="209">
        <f t="shared" si="0"/>
        <v>20.775</v>
      </c>
      <c r="AA24" s="267">
        <v>22.8</v>
      </c>
      <c r="AB24" s="268" t="s">
        <v>125</v>
      </c>
      <c r="AC24" s="2">
        <v>22</v>
      </c>
      <c r="AD24" s="267">
        <v>19.3</v>
      </c>
      <c r="AE24" s="270" t="s">
        <v>66</v>
      </c>
      <c r="AF24" s="1"/>
    </row>
    <row r="25" spans="1:32" ht="11.25" customHeight="1">
      <c r="A25" s="210">
        <v>23</v>
      </c>
      <c r="B25" s="263">
        <v>18.6</v>
      </c>
      <c r="C25" s="263">
        <v>18.5</v>
      </c>
      <c r="D25" s="263">
        <v>18.3</v>
      </c>
      <c r="E25" s="263">
        <v>18.1</v>
      </c>
      <c r="F25" s="263">
        <v>17.9</v>
      </c>
      <c r="G25" s="263">
        <v>19</v>
      </c>
      <c r="H25" s="263">
        <v>20.9</v>
      </c>
      <c r="I25" s="263">
        <v>21.9</v>
      </c>
      <c r="J25" s="263">
        <v>22.5</v>
      </c>
      <c r="K25" s="263">
        <v>23.2</v>
      </c>
      <c r="L25" s="263">
        <v>23.5</v>
      </c>
      <c r="M25" s="263">
        <v>23.6</v>
      </c>
      <c r="N25" s="263">
        <v>24.3</v>
      </c>
      <c r="O25" s="263">
        <v>23.5</v>
      </c>
      <c r="P25" s="263">
        <v>23.5</v>
      </c>
      <c r="Q25" s="263">
        <v>22.8</v>
      </c>
      <c r="R25" s="263">
        <v>22.7</v>
      </c>
      <c r="S25" s="263">
        <v>21.6</v>
      </c>
      <c r="T25" s="263">
        <v>20.8</v>
      </c>
      <c r="U25" s="263">
        <v>20.5</v>
      </c>
      <c r="V25" s="263">
        <v>20.3</v>
      </c>
      <c r="W25" s="263">
        <v>20.1</v>
      </c>
      <c r="X25" s="263">
        <v>19.7</v>
      </c>
      <c r="Y25" s="263">
        <v>19.7</v>
      </c>
      <c r="Z25" s="209">
        <f t="shared" si="0"/>
        <v>21.062500000000004</v>
      </c>
      <c r="AA25" s="267">
        <v>24.4</v>
      </c>
      <c r="AB25" s="268" t="s">
        <v>356</v>
      </c>
      <c r="AC25" s="2">
        <v>23</v>
      </c>
      <c r="AD25" s="267">
        <v>17.6</v>
      </c>
      <c r="AE25" s="270" t="s">
        <v>374</v>
      </c>
      <c r="AF25" s="1"/>
    </row>
    <row r="26" spans="1:32" ht="11.25" customHeight="1">
      <c r="A26" s="210">
        <v>24</v>
      </c>
      <c r="B26" s="263">
        <v>19.5</v>
      </c>
      <c r="C26" s="263">
        <v>20</v>
      </c>
      <c r="D26" s="263">
        <v>20.1</v>
      </c>
      <c r="E26" s="263">
        <v>20.3</v>
      </c>
      <c r="F26" s="263">
        <v>19.8</v>
      </c>
      <c r="G26" s="263">
        <v>21.7</v>
      </c>
      <c r="H26" s="263">
        <v>23.5</v>
      </c>
      <c r="I26" s="263">
        <v>24.1</v>
      </c>
      <c r="J26" s="263">
        <v>26</v>
      </c>
      <c r="K26" s="263">
        <v>25.9</v>
      </c>
      <c r="L26" s="263">
        <v>25.2</v>
      </c>
      <c r="M26" s="263">
        <v>25.1</v>
      </c>
      <c r="N26" s="263">
        <v>24.9</v>
      </c>
      <c r="O26" s="263">
        <v>24.7</v>
      </c>
      <c r="P26" s="263">
        <v>23.8</v>
      </c>
      <c r="Q26" s="263">
        <v>23.1</v>
      </c>
      <c r="R26" s="263">
        <v>23.3</v>
      </c>
      <c r="S26" s="263">
        <v>22.3</v>
      </c>
      <c r="T26" s="263">
        <v>21.6</v>
      </c>
      <c r="U26" s="263">
        <v>21.1</v>
      </c>
      <c r="V26" s="263">
        <v>21</v>
      </c>
      <c r="W26" s="263">
        <v>21</v>
      </c>
      <c r="X26" s="263">
        <v>20.8</v>
      </c>
      <c r="Y26" s="263">
        <v>21.2</v>
      </c>
      <c r="Z26" s="209">
        <f t="shared" si="0"/>
        <v>22.500000000000004</v>
      </c>
      <c r="AA26" s="267">
        <v>26.2</v>
      </c>
      <c r="AB26" s="268" t="s">
        <v>357</v>
      </c>
      <c r="AC26" s="2">
        <v>24</v>
      </c>
      <c r="AD26" s="267">
        <v>19.4</v>
      </c>
      <c r="AE26" s="270" t="s">
        <v>375</v>
      </c>
      <c r="AF26" s="1"/>
    </row>
    <row r="27" spans="1:32" ht="11.25" customHeight="1">
      <c r="A27" s="210">
        <v>25</v>
      </c>
      <c r="B27" s="263">
        <v>21.2</v>
      </c>
      <c r="C27" s="263">
        <v>20.2</v>
      </c>
      <c r="D27" s="263">
        <v>20.1</v>
      </c>
      <c r="E27" s="263">
        <v>20.3</v>
      </c>
      <c r="F27" s="263">
        <v>20.7</v>
      </c>
      <c r="G27" s="263">
        <v>23.2</v>
      </c>
      <c r="H27" s="263">
        <v>24.6</v>
      </c>
      <c r="I27" s="263">
        <v>26.1</v>
      </c>
      <c r="J27" s="263">
        <v>25.7</v>
      </c>
      <c r="K27" s="263">
        <v>25.9</v>
      </c>
      <c r="L27" s="263">
        <v>26</v>
      </c>
      <c r="M27" s="263">
        <v>25.8</v>
      </c>
      <c r="N27" s="263">
        <v>25.8</v>
      </c>
      <c r="O27" s="263">
        <v>25.9</v>
      </c>
      <c r="P27" s="263">
        <v>25.2</v>
      </c>
      <c r="Q27" s="263">
        <v>24.9</v>
      </c>
      <c r="R27" s="263">
        <v>24.2</v>
      </c>
      <c r="S27" s="263">
        <v>24.1</v>
      </c>
      <c r="T27" s="263">
        <v>23.2</v>
      </c>
      <c r="U27" s="263">
        <v>22.7</v>
      </c>
      <c r="V27" s="263">
        <v>22.6</v>
      </c>
      <c r="W27" s="263">
        <v>22.5</v>
      </c>
      <c r="X27" s="263">
        <v>22.1</v>
      </c>
      <c r="Y27" s="263">
        <v>21.7</v>
      </c>
      <c r="Z27" s="209">
        <f t="shared" si="0"/>
        <v>23.52916666666667</v>
      </c>
      <c r="AA27" s="267">
        <v>26.4</v>
      </c>
      <c r="AB27" s="268" t="s">
        <v>216</v>
      </c>
      <c r="AC27" s="2">
        <v>25</v>
      </c>
      <c r="AD27" s="267">
        <v>19.9</v>
      </c>
      <c r="AE27" s="270" t="s">
        <v>364</v>
      </c>
      <c r="AF27" s="1"/>
    </row>
    <row r="28" spans="1:32" ht="11.25" customHeight="1">
      <c r="A28" s="210">
        <v>26</v>
      </c>
      <c r="B28" s="263">
        <v>21.4</v>
      </c>
      <c r="C28" s="263">
        <v>21.4</v>
      </c>
      <c r="D28" s="263">
        <v>21.3</v>
      </c>
      <c r="E28" s="263">
        <v>21.2</v>
      </c>
      <c r="F28" s="263">
        <v>21.2</v>
      </c>
      <c r="G28" s="263">
        <v>22.2</v>
      </c>
      <c r="H28" s="263">
        <v>22.4</v>
      </c>
      <c r="I28" s="263">
        <v>23.2</v>
      </c>
      <c r="J28" s="263">
        <v>23.7</v>
      </c>
      <c r="K28" s="263">
        <v>23.8</v>
      </c>
      <c r="L28" s="263">
        <v>25.5</v>
      </c>
      <c r="M28" s="263">
        <v>25.2</v>
      </c>
      <c r="N28" s="263">
        <v>25.2</v>
      </c>
      <c r="O28" s="263">
        <v>24.4</v>
      </c>
      <c r="P28" s="263">
        <v>24.6</v>
      </c>
      <c r="Q28" s="263">
        <v>23.9</v>
      </c>
      <c r="R28" s="263">
        <v>23.7</v>
      </c>
      <c r="S28" s="263">
        <v>23.2</v>
      </c>
      <c r="T28" s="263">
        <v>23.1</v>
      </c>
      <c r="U28" s="263">
        <v>23.2</v>
      </c>
      <c r="V28" s="263">
        <v>22.3</v>
      </c>
      <c r="W28" s="263">
        <v>22.2</v>
      </c>
      <c r="X28" s="263">
        <v>22.2</v>
      </c>
      <c r="Y28" s="263">
        <v>22.3</v>
      </c>
      <c r="Z28" s="209">
        <f t="shared" si="0"/>
        <v>23.03333333333333</v>
      </c>
      <c r="AA28" s="267">
        <v>25.7</v>
      </c>
      <c r="AB28" s="268" t="s">
        <v>358</v>
      </c>
      <c r="AC28" s="2">
        <v>26</v>
      </c>
      <c r="AD28" s="267">
        <v>21.1</v>
      </c>
      <c r="AE28" s="270" t="s">
        <v>291</v>
      </c>
      <c r="AF28" s="1"/>
    </row>
    <row r="29" spans="1:32" ht="11.25" customHeight="1">
      <c r="A29" s="210">
        <v>27</v>
      </c>
      <c r="B29" s="263">
        <v>22.4</v>
      </c>
      <c r="C29" s="263">
        <v>22.6</v>
      </c>
      <c r="D29" s="263">
        <v>22.6</v>
      </c>
      <c r="E29" s="263">
        <v>22.5</v>
      </c>
      <c r="F29" s="263">
        <v>22.1</v>
      </c>
      <c r="G29" s="263">
        <v>22.2</v>
      </c>
      <c r="H29" s="263">
        <v>22.6</v>
      </c>
      <c r="I29" s="263">
        <v>22.6</v>
      </c>
      <c r="J29" s="263">
        <v>22.4</v>
      </c>
      <c r="K29" s="263">
        <v>22.7</v>
      </c>
      <c r="L29" s="263">
        <v>22.9</v>
      </c>
      <c r="M29" s="263">
        <v>23.1</v>
      </c>
      <c r="N29" s="263">
        <v>23.6</v>
      </c>
      <c r="O29" s="263">
        <v>24.5</v>
      </c>
      <c r="P29" s="263">
        <v>25</v>
      </c>
      <c r="Q29" s="263">
        <v>24.8</v>
      </c>
      <c r="R29" s="263">
        <v>24.2</v>
      </c>
      <c r="S29" s="263">
        <v>24.3</v>
      </c>
      <c r="T29" s="263">
        <v>24.1</v>
      </c>
      <c r="U29" s="263">
        <v>23.6</v>
      </c>
      <c r="V29" s="263">
        <v>23.5</v>
      </c>
      <c r="W29" s="263">
        <v>23.3</v>
      </c>
      <c r="X29" s="263">
        <v>23.3</v>
      </c>
      <c r="Y29" s="263">
        <v>23.3</v>
      </c>
      <c r="Z29" s="209">
        <f t="shared" si="0"/>
        <v>23.258333333333336</v>
      </c>
      <c r="AA29" s="267">
        <v>25.1</v>
      </c>
      <c r="AB29" s="268" t="s">
        <v>59</v>
      </c>
      <c r="AC29" s="2">
        <v>27</v>
      </c>
      <c r="AD29" s="267">
        <v>22</v>
      </c>
      <c r="AE29" s="270" t="s">
        <v>376</v>
      </c>
      <c r="AF29" s="1"/>
    </row>
    <row r="30" spans="1:32" ht="11.25" customHeight="1">
      <c r="A30" s="210">
        <v>28</v>
      </c>
      <c r="B30" s="263">
        <v>23.4</v>
      </c>
      <c r="C30" s="263">
        <v>23.4</v>
      </c>
      <c r="D30" s="263">
        <v>23.1</v>
      </c>
      <c r="E30" s="263">
        <v>23.3</v>
      </c>
      <c r="F30" s="263">
        <v>23.1</v>
      </c>
      <c r="G30" s="263">
        <v>23.4</v>
      </c>
      <c r="H30" s="263">
        <v>25.4</v>
      </c>
      <c r="I30" s="263">
        <v>26.9</v>
      </c>
      <c r="J30" s="263">
        <v>25.2</v>
      </c>
      <c r="K30" s="263">
        <v>24.9</v>
      </c>
      <c r="L30" s="263">
        <v>26.5</v>
      </c>
      <c r="M30" s="263">
        <v>27.5</v>
      </c>
      <c r="N30" s="263">
        <v>26.3</v>
      </c>
      <c r="O30" s="263">
        <v>27.2</v>
      </c>
      <c r="P30" s="263">
        <v>27.3</v>
      </c>
      <c r="Q30" s="263">
        <v>26.8</v>
      </c>
      <c r="R30" s="263">
        <v>25.8</v>
      </c>
      <c r="S30" s="263">
        <v>25.7</v>
      </c>
      <c r="T30" s="263">
        <v>25.4</v>
      </c>
      <c r="U30" s="263">
        <v>25.3</v>
      </c>
      <c r="V30" s="263">
        <v>24.4</v>
      </c>
      <c r="W30" s="263">
        <v>24.1</v>
      </c>
      <c r="X30" s="263">
        <v>23.5</v>
      </c>
      <c r="Y30" s="263">
        <v>23.3</v>
      </c>
      <c r="Z30" s="209">
        <f t="shared" si="0"/>
        <v>25.05</v>
      </c>
      <c r="AA30" s="267">
        <v>27.6</v>
      </c>
      <c r="AB30" s="268" t="s">
        <v>359</v>
      </c>
      <c r="AC30" s="2">
        <v>28</v>
      </c>
      <c r="AD30" s="267">
        <v>23</v>
      </c>
      <c r="AE30" s="270" t="s">
        <v>377</v>
      </c>
      <c r="AF30" s="1"/>
    </row>
    <row r="31" spans="1:32" ht="11.25" customHeight="1">
      <c r="A31" s="210">
        <v>29</v>
      </c>
      <c r="B31" s="263">
        <v>23.7</v>
      </c>
      <c r="C31" s="263">
        <v>23.9</v>
      </c>
      <c r="D31" s="263">
        <v>23.3</v>
      </c>
      <c r="E31" s="263">
        <v>23.1</v>
      </c>
      <c r="F31" s="263">
        <v>22.7</v>
      </c>
      <c r="G31" s="263">
        <v>24.4</v>
      </c>
      <c r="H31" s="263">
        <v>26.7</v>
      </c>
      <c r="I31" s="263">
        <v>28.2</v>
      </c>
      <c r="J31" s="263">
        <v>28.5</v>
      </c>
      <c r="K31" s="263">
        <v>28.4</v>
      </c>
      <c r="L31" s="263">
        <v>28.4</v>
      </c>
      <c r="M31" s="263">
        <v>28.3</v>
      </c>
      <c r="N31" s="263">
        <v>28.8</v>
      </c>
      <c r="O31" s="263">
        <v>28.4</v>
      </c>
      <c r="P31" s="263">
        <v>27.6</v>
      </c>
      <c r="Q31" s="263">
        <v>27</v>
      </c>
      <c r="R31" s="263">
        <v>26.5</v>
      </c>
      <c r="S31" s="263">
        <v>26</v>
      </c>
      <c r="T31" s="263">
        <v>25.6</v>
      </c>
      <c r="U31" s="263">
        <v>25</v>
      </c>
      <c r="V31" s="263">
        <v>24.1</v>
      </c>
      <c r="W31" s="263">
        <v>24</v>
      </c>
      <c r="X31" s="263">
        <v>23.5</v>
      </c>
      <c r="Y31" s="263">
        <v>23</v>
      </c>
      <c r="Z31" s="209">
        <f t="shared" si="0"/>
        <v>25.795833333333334</v>
      </c>
      <c r="AA31" s="267">
        <v>29.1</v>
      </c>
      <c r="AB31" s="268" t="s">
        <v>360</v>
      </c>
      <c r="AC31" s="2">
        <v>29</v>
      </c>
      <c r="AD31" s="267">
        <v>22.6</v>
      </c>
      <c r="AE31" s="270" t="s">
        <v>378</v>
      </c>
      <c r="AF31" s="1"/>
    </row>
    <row r="32" spans="1:32" ht="11.25" customHeight="1">
      <c r="A32" s="210">
        <v>30</v>
      </c>
      <c r="B32" s="263">
        <v>23.1</v>
      </c>
      <c r="C32" s="263">
        <v>22.3</v>
      </c>
      <c r="D32" s="263">
        <v>22.1</v>
      </c>
      <c r="E32" s="263">
        <v>22.4</v>
      </c>
      <c r="F32" s="263">
        <v>22.7</v>
      </c>
      <c r="G32" s="263">
        <v>24.9</v>
      </c>
      <c r="H32" s="263">
        <v>27</v>
      </c>
      <c r="I32" s="263">
        <v>28.3</v>
      </c>
      <c r="J32" s="263">
        <v>29</v>
      </c>
      <c r="K32" s="263">
        <v>29.2</v>
      </c>
      <c r="L32" s="263">
        <v>28.3</v>
      </c>
      <c r="M32" s="263">
        <v>28.2</v>
      </c>
      <c r="N32" s="263">
        <v>29.2</v>
      </c>
      <c r="O32" s="263">
        <v>28.8</v>
      </c>
      <c r="P32" s="263">
        <v>28.1</v>
      </c>
      <c r="Q32" s="263">
        <v>27.1</v>
      </c>
      <c r="R32" s="263">
        <v>26.9</v>
      </c>
      <c r="S32" s="263">
        <v>26.3</v>
      </c>
      <c r="T32" s="263">
        <v>26.2</v>
      </c>
      <c r="U32" s="263">
        <v>26</v>
      </c>
      <c r="V32" s="263">
        <v>25.4</v>
      </c>
      <c r="W32" s="263">
        <v>24.4</v>
      </c>
      <c r="X32" s="263">
        <v>24.2</v>
      </c>
      <c r="Y32" s="263">
        <v>23.7</v>
      </c>
      <c r="Z32" s="209">
        <f t="shared" si="0"/>
        <v>25.99166666666667</v>
      </c>
      <c r="AA32" s="267">
        <v>29.8</v>
      </c>
      <c r="AB32" s="268" t="s">
        <v>361</v>
      </c>
      <c r="AC32" s="2">
        <v>30</v>
      </c>
      <c r="AD32" s="267">
        <v>22</v>
      </c>
      <c r="AE32" s="270" t="s">
        <v>379</v>
      </c>
      <c r="AF32" s="1"/>
    </row>
    <row r="33" spans="1:32" ht="11.25" customHeight="1">
      <c r="A33" s="210">
        <v>31</v>
      </c>
      <c r="B33" s="263">
        <v>23.4</v>
      </c>
      <c r="C33" s="263">
        <v>23.3</v>
      </c>
      <c r="D33" s="263">
        <v>23.2</v>
      </c>
      <c r="E33" s="263">
        <v>23</v>
      </c>
      <c r="F33" s="263">
        <v>23.1</v>
      </c>
      <c r="G33" s="263">
        <v>25.7</v>
      </c>
      <c r="H33" s="263">
        <v>27.5</v>
      </c>
      <c r="I33" s="263">
        <v>28.2</v>
      </c>
      <c r="J33" s="263">
        <v>28.7</v>
      </c>
      <c r="K33" s="263">
        <v>28.4</v>
      </c>
      <c r="L33" s="263">
        <v>28.2</v>
      </c>
      <c r="M33" s="263">
        <v>28.2</v>
      </c>
      <c r="N33" s="263">
        <v>27.8</v>
      </c>
      <c r="O33" s="263">
        <v>26.8</v>
      </c>
      <c r="P33" s="263">
        <v>26.7</v>
      </c>
      <c r="Q33" s="263">
        <v>26.3</v>
      </c>
      <c r="R33" s="263">
        <v>26.1</v>
      </c>
      <c r="S33" s="263">
        <v>25.7</v>
      </c>
      <c r="T33" s="263">
        <v>25.7</v>
      </c>
      <c r="U33" s="263">
        <v>24.8</v>
      </c>
      <c r="V33" s="263">
        <v>24.6</v>
      </c>
      <c r="W33" s="263">
        <v>24.5</v>
      </c>
      <c r="X33" s="263">
        <v>23.6</v>
      </c>
      <c r="Y33" s="263">
        <v>24.4</v>
      </c>
      <c r="Z33" s="209">
        <f t="shared" si="0"/>
        <v>25.745833333333334</v>
      </c>
      <c r="AA33" s="267">
        <v>29.4</v>
      </c>
      <c r="AB33" s="268" t="s">
        <v>362</v>
      </c>
      <c r="AC33" s="2">
        <v>31</v>
      </c>
      <c r="AD33" s="267">
        <v>22.8</v>
      </c>
      <c r="AE33" s="270" t="s">
        <v>56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22.093548387096774</v>
      </c>
      <c r="C34" s="212">
        <f t="shared" si="1"/>
        <v>22.035483870967738</v>
      </c>
      <c r="D34" s="212">
        <f t="shared" si="1"/>
        <v>21.832258064516132</v>
      </c>
      <c r="E34" s="212">
        <f t="shared" si="1"/>
        <v>21.696774193548386</v>
      </c>
      <c r="F34" s="212">
        <f t="shared" si="1"/>
        <v>21.648387096774197</v>
      </c>
      <c r="G34" s="212">
        <f t="shared" si="1"/>
        <v>22.474193548387102</v>
      </c>
      <c r="H34" s="212">
        <f t="shared" si="1"/>
        <v>23.641935483870967</v>
      </c>
      <c r="I34" s="212">
        <f t="shared" si="1"/>
        <v>24.448387096774198</v>
      </c>
      <c r="J34" s="212">
        <f t="shared" si="1"/>
        <v>25.038709677419362</v>
      </c>
      <c r="K34" s="212">
        <f t="shared" si="1"/>
        <v>25.32258064516129</v>
      </c>
      <c r="L34" s="212">
        <f t="shared" si="1"/>
        <v>25.567741935483873</v>
      </c>
      <c r="M34" s="212">
        <f t="shared" si="1"/>
        <v>25.490322580645163</v>
      </c>
      <c r="N34" s="212">
        <f t="shared" si="1"/>
        <v>25.56129032258064</v>
      </c>
      <c r="O34" s="212">
        <f t="shared" si="1"/>
        <v>25.296774193548387</v>
      </c>
      <c r="P34" s="212">
        <f t="shared" si="1"/>
        <v>24.996774193548386</v>
      </c>
      <c r="Q34" s="212">
        <f t="shared" si="1"/>
        <v>24.522580645161284</v>
      </c>
      <c r="R34" s="212">
        <f>AVERAGE(R3:R33)</f>
        <v>24.25161290322581</v>
      </c>
      <c r="S34" s="212">
        <f aca="true" t="shared" si="2" ref="S34:Y34">AVERAGE(S3:S33)</f>
        <v>23.838709677419356</v>
      </c>
      <c r="T34" s="212">
        <f t="shared" si="2"/>
        <v>23.41935483870968</v>
      </c>
      <c r="U34" s="212">
        <f t="shared" si="2"/>
        <v>23.04193548387097</v>
      </c>
      <c r="V34" s="212">
        <f t="shared" si="2"/>
        <v>22.812903225806448</v>
      </c>
      <c r="W34" s="212">
        <f t="shared" si="2"/>
        <v>22.719354838709677</v>
      </c>
      <c r="X34" s="212">
        <f t="shared" si="2"/>
        <v>22.458064516129035</v>
      </c>
      <c r="Y34" s="212">
        <f t="shared" si="2"/>
        <v>22.30645161290322</v>
      </c>
      <c r="Z34" s="212">
        <f>AVERAGE(B3:Y33)</f>
        <v>23.604838709677438</v>
      </c>
      <c r="AA34" s="213">
        <f>(AVERAGE(最高))</f>
        <v>26.706451612903226</v>
      </c>
      <c r="AB34" s="214"/>
      <c r="AC34" s="215"/>
      <c r="AD34" s="213">
        <f>(AVERAGE(最低))</f>
        <v>20.967741935483872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7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25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31.1</v>
      </c>
      <c r="C46" s="251">
        <v>3</v>
      </c>
      <c r="D46" s="272" t="s">
        <v>342</v>
      </c>
      <c r="E46" s="192"/>
      <c r="F46" s="155"/>
      <c r="G46" s="156">
        <f>MIN(最低)</f>
        <v>17.6</v>
      </c>
      <c r="H46" s="251">
        <v>23</v>
      </c>
      <c r="I46" s="273" t="s">
        <v>374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73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2016</v>
      </c>
      <c r="AA1" s="1" t="s">
        <v>1</v>
      </c>
      <c r="AB1" s="221">
        <v>8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24.4</v>
      </c>
      <c r="C3" s="263">
        <v>24.3</v>
      </c>
      <c r="D3" s="263">
        <v>24.3</v>
      </c>
      <c r="E3" s="263">
        <v>24.2</v>
      </c>
      <c r="F3" s="263">
        <v>24.1</v>
      </c>
      <c r="G3" s="263">
        <v>24.5</v>
      </c>
      <c r="H3" s="263">
        <v>25</v>
      </c>
      <c r="I3" s="263">
        <v>26.4</v>
      </c>
      <c r="J3" s="263">
        <v>28.2</v>
      </c>
      <c r="K3" s="263">
        <v>28.4</v>
      </c>
      <c r="L3" s="263">
        <v>28.7</v>
      </c>
      <c r="M3" s="263">
        <v>28.2</v>
      </c>
      <c r="N3" s="263">
        <v>28.3</v>
      </c>
      <c r="O3" s="263">
        <v>27.6</v>
      </c>
      <c r="P3" s="263">
        <v>26.7</v>
      </c>
      <c r="Q3" s="263">
        <v>26.4</v>
      </c>
      <c r="R3" s="263">
        <v>26.6</v>
      </c>
      <c r="S3" s="263">
        <v>25.9</v>
      </c>
      <c r="T3" s="263">
        <v>25.2</v>
      </c>
      <c r="U3" s="263">
        <v>24.8</v>
      </c>
      <c r="V3" s="263">
        <v>24.7</v>
      </c>
      <c r="W3" s="263">
        <v>24.6</v>
      </c>
      <c r="X3" s="263">
        <v>24.2</v>
      </c>
      <c r="Y3" s="263">
        <v>23.8</v>
      </c>
      <c r="Z3" s="209">
        <f aca="true" t="shared" si="0" ref="Z3:Z33">AVERAGE(B3:Y3)</f>
        <v>25.8125</v>
      </c>
      <c r="AA3" s="267">
        <v>28.8</v>
      </c>
      <c r="AB3" s="268" t="s">
        <v>380</v>
      </c>
      <c r="AC3" s="2">
        <v>1</v>
      </c>
      <c r="AD3" s="267">
        <v>23.8</v>
      </c>
      <c r="AE3" s="270" t="s">
        <v>66</v>
      </c>
      <c r="AF3" s="1"/>
    </row>
    <row r="4" spans="1:32" ht="11.25" customHeight="1">
      <c r="A4" s="210">
        <v>2</v>
      </c>
      <c r="B4" s="263">
        <v>24.1</v>
      </c>
      <c r="C4" s="263">
        <v>23.8</v>
      </c>
      <c r="D4" s="263">
        <v>23.7</v>
      </c>
      <c r="E4" s="263">
        <v>23.6</v>
      </c>
      <c r="F4" s="263">
        <v>23.6</v>
      </c>
      <c r="G4" s="263">
        <v>23.7</v>
      </c>
      <c r="H4" s="263">
        <v>24.5</v>
      </c>
      <c r="I4" s="263">
        <v>27.2</v>
      </c>
      <c r="J4" s="263">
        <v>27.5</v>
      </c>
      <c r="K4" s="263">
        <v>28.3</v>
      </c>
      <c r="L4" s="263">
        <v>27.6</v>
      </c>
      <c r="M4" s="263">
        <v>27</v>
      </c>
      <c r="N4" s="263">
        <v>28.1</v>
      </c>
      <c r="O4" s="263">
        <v>28.6</v>
      </c>
      <c r="P4" s="263">
        <v>27.8</v>
      </c>
      <c r="Q4" s="263">
        <v>26.9</v>
      </c>
      <c r="R4" s="263">
        <v>26.4</v>
      </c>
      <c r="S4" s="264">
        <v>26.2</v>
      </c>
      <c r="T4" s="263">
        <v>26.3</v>
      </c>
      <c r="U4" s="263">
        <v>26.2</v>
      </c>
      <c r="V4" s="263">
        <v>25.6</v>
      </c>
      <c r="W4" s="263">
        <v>25.3</v>
      </c>
      <c r="X4" s="263">
        <v>25.2</v>
      </c>
      <c r="Y4" s="263">
        <v>25.2</v>
      </c>
      <c r="Z4" s="209">
        <f t="shared" si="0"/>
        <v>25.933333333333337</v>
      </c>
      <c r="AA4" s="267">
        <v>28.7</v>
      </c>
      <c r="AB4" s="268" t="s">
        <v>381</v>
      </c>
      <c r="AC4" s="2">
        <v>2</v>
      </c>
      <c r="AD4" s="267">
        <v>23.5</v>
      </c>
      <c r="AE4" s="270" t="s">
        <v>333</v>
      </c>
      <c r="AF4" s="1"/>
    </row>
    <row r="5" spans="1:32" ht="11.25" customHeight="1">
      <c r="A5" s="210">
        <v>3</v>
      </c>
      <c r="B5" s="263">
        <v>24.8</v>
      </c>
      <c r="C5" s="263">
        <v>24.2</v>
      </c>
      <c r="D5" s="263">
        <v>23.9</v>
      </c>
      <c r="E5" s="263">
        <v>23.6</v>
      </c>
      <c r="F5" s="263">
        <v>23.7</v>
      </c>
      <c r="G5" s="263">
        <v>25.4</v>
      </c>
      <c r="H5" s="263">
        <v>26.4</v>
      </c>
      <c r="I5" s="263">
        <v>27.3</v>
      </c>
      <c r="J5" s="263">
        <v>27.4</v>
      </c>
      <c r="K5" s="263">
        <v>27.1</v>
      </c>
      <c r="L5" s="263">
        <v>27.9</v>
      </c>
      <c r="M5" s="263">
        <v>28.8</v>
      </c>
      <c r="N5" s="263">
        <v>27.6</v>
      </c>
      <c r="O5" s="263">
        <v>27.3</v>
      </c>
      <c r="P5" s="263">
        <v>28.6</v>
      </c>
      <c r="Q5" s="263">
        <v>27.9</v>
      </c>
      <c r="R5" s="263">
        <v>26.9</v>
      </c>
      <c r="S5" s="263">
        <v>26.9</v>
      </c>
      <c r="T5" s="263">
        <v>26.7</v>
      </c>
      <c r="U5" s="263">
        <v>26.4</v>
      </c>
      <c r="V5" s="263">
        <v>25.7</v>
      </c>
      <c r="W5" s="263">
        <v>25.3</v>
      </c>
      <c r="X5" s="263">
        <v>24.8</v>
      </c>
      <c r="Y5" s="263">
        <v>24.6</v>
      </c>
      <c r="Z5" s="209">
        <f t="shared" si="0"/>
        <v>26.216666666666665</v>
      </c>
      <c r="AA5" s="267">
        <v>29.1</v>
      </c>
      <c r="AB5" s="268" t="s">
        <v>74</v>
      </c>
      <c r="AC5" s="2">
        <v>3</v>
      </c>
      <c r="AD5" s="267">
        <v>23.6</v>
      </c>
      <c r="AE5" s="270" t="s">
        <v>373</v>
      </c>
      <c r="AF5" s="1"/>
    </row>
    <row r="6" spans="1:32" ht="11.25" customHeight="1">
      <c r="A6" s="210">
        <v>4</v>
      </c>
      <c r="B6" s="263">
        <v>24.3</v>
      </c>
      <c r="C6" s="263">
        <v>24.1</v>
      </c>
      <c r="D6" s="263">
        <v>24.5</v>
      </c>
      <c r="E6" s="263">
        <v>23.9</v>
      </c>
      <c r="F6" s="263">
        <v>23.5</v>
      </c>
      <c r="G6" s="263">
        <v>25.2</v>
      </c>
      <c r="H6" s="263">
        <v>27.5</v>
      </c>
      <c r="I6" s="263">
        <v>29.6</v>
      </c>
      <c r="J6" s="263">
        <v>29.5</v>
      </c>
      <c r="K6" s="263">
        <v>29.6</v>
      </c>
      <c r="L6" s="263">
        <v>30.1</v>
      </c>
      <c r="M6" s="263">
        <v>30.4</v>
      </c>
      <c r="N6" s="263">
        <v>30.1</v>
      </c>
      <c r="O6" s="263">
        <v>29.8</v>
      </c>
      <c r="P6" s="263">
        <v>28.8</v>
      </c>
      <c r="Q6" s="263">
        <v>28.5</v>
      </c>
      <c r="R6" s="263">
        <v>28.1</v>
      </c>
      <c r="S6" s="263">
        <v>27.5</v>
      </c>
      <c r="T6" s="263">
        <v>26.9</v>
      </c>
      <c r="U6" s="263">
        <v>26.6</v>
      </c>
      <c r="V6" s="263">
        <v>26.1</v>
      </c>
      <c r="W6" s="263">
        <v>26.2</v>
      </c>
      <c r="X6" s="263">
        <v>26.5</v>
      </c>
      <c r="Y6" s="263">
        <v>26.8</v>
      </c>
      <c r="Z6" s="209">
        <f t="shared" si="0"/>
        <v>27.254166666666674</v>
      </c>
      <c r="AA6" s="267">
        <v>31</v>
      </c>
      <c r="AB6" s="268" t="s">
        <v>102</v>
      </c>
      <c r="AC6" s="2">
        <v>4</v>
      </c>
      <c r="AD6" s="267">
        <v>23.5</v>
      </c>
      <c r="AE6" s="270" t="s">
        <v>185</v>
      </c>
      <c r="AF6" s="1"/>
    </row>
    <row r="7" spans="1:32" ht="11.25" customHeight="1">
      <c r="A7" s="210">
        <v>5</v>
      </c>
      <c r="B7" s="263">
        <v>26.8</v>
      </c>
      <c r="C7" s="263">
        <v>26.1</v>
      </c>
      <c r="D7" s="263">
        <v>25</v>
      </c>
      <c r="E7" s="263">
        <v>24.4</v>
      </c>
      <c r="F7" s="263">
        <v>24.7</v>
      </c>
      <c r="G7" s="263">
        <v>26.2</v>
      </c>
      <c r="H7" s="263">
        <v>28.3</v>
      </c>
      <c r="I7" s="263">
        <v>29.9</v>
      </c>
      <c r="J7" s="263">
        <v>30.1</v>
      </c>
      <c r="K7" s="263">
        <v>30.6</v>
      </c>
      <c r="L7" s="263">
        <v>30</v>
      </c>
      <c r="M7" s="263">
        <v>30.7</v>
      </c>
      <c r="N7" s="263">
        <v>30.4</v>
      </c>
      <c r="O7" s="263">
        <v>30.3</v>
      </c>
      <c r="P7" s="263">
        <v>30.4</v>
      </c>
      <c r="Q7" s="263">
        <v>29.9</v>
      </c>
      <c r="R7" s="263">
        <v>29.5</v>
      </c>
      <c r="S7" s="263">
        <v>28.9</v>
      </c>
      <c r="T7" s="263">
        <v>28.8</v>
      </c>
      <c r="U7" s="263">
        <v>27.8</v>
      </c>
      <c r="V7" s="263">
        <v>28</v>
      </c>
      <c r="W7" s="263">
        <v>28</v>
      </c>
      <c r="X7" s="263">
        <v>27.7</v>
      </c>
      <c r="Y7" s="263">
        <v>27.4</v>
      </c>
      <c r="Z7" s="209">
        <f t="shared" si="0"/>
        <v>28.329166666666662</v>
      </c>
      <c r="AA7" s="267">
        <v>30.9</v>
      </c>
      <c r="AB7" s="268" t="s">
        <v>382</v>
      </c>
      <c r="AC7" s="2">
        <v>5</v>
      </c>
      <c r="AD7" s="267">
        <v>24.3</v>
      </c>
      <c r="AE7" s="270" t="s">
        <v>287</v>
      </c>
      <c r="AF7" s="1"/>
    </row>
    <row r="8" spans="1:32" ht="11.25" customHeight="1">
      <c r="A8" s="210">
        <v>6</v>
      </c>
      <c r="B8" s="263">
        <v>26.1</v>
      </c>
      <c r="C8" s="263">
        <v>25.3</v>
      </c>
      <c r="D8" s="263">
        <v>25.1</v>
      </c>
      <c r="E8" s="263">
        <v>25.3</v>
      </c>
      <c r="F8" s="263">
        <v>25.8</v>
      </c>
      <c r="G8" s="263">
        <v>26.3</v>
      </c>
      <c r="H8" s="263">
        <v>28.5</v>
      </c>
      <c r="I8" s="263">
        <v>30.6</v>
      </c>
      <c r="J8" s="263">
        <v>31.1</v>
      </c>
      <c r="K8" s="263">
        <v>30.3</v>
      </c>
      <c r="L8" s="263">
        <v>30.5</v>
      </c>
      <c r="M8" s="263">
        <v>30.3</v>
      </c>
      <c r="N8" s="263">
        <v>29.8</v>
      </c>
      <c r="O8" s="263">
        <v>29.9</v>
      </c>
      <c r="P8" s="263">
        <v>29.2</v>
      </c>
      <c r="Q8" s="263">
        <v>28.3</v>
      </c>
      <c r="R8" s="263">
        <v>28.1</v>
      </c>
      <c r="S8" s="263">
        <v>27.5</v>
      </c>
      <c r="T8" s="263">
        <v>26.8</v>
      </c>
      <c r="U8" s="263">
        <v>26.5</v>
      </c>
      <c r="V8" s="263">
        <v>26</v>
      </c>
      <c r="W8" s="263">
        <v>25.8</v>
      </c>
      <c r="X8" s="263">
        <v>25.2</v>
      </c>
      <c r="Y8" s="263">
        <v>24.9</v>
      </c>
      <c r="Z8" s="209">
        <f t="shared" si="0"/>
        <v>27.63333333333333</v>
      </c>
      <c r="AA8" s="267">
        <v>31.4</v>
      </c>
      <c r="AB8" s="268" t="s">
        <v>354</v>
      </c>
      <c r="AC8" s="2">
        <v>6</v>
      </c>
      <c r="AD8" s="267">
        <v>24.8</v>
      </c>
      <c r="AE8" s="270" t="s">
        <v>397</v>
      </c>
      <c r="AF8" s="1"/>
    </row>
    <row r="9" spans="1:32" ht="11.25" customHeight="1">
      <c r="A9" s="210">
        <v>7</v>
      </c>
      <c r="B9" s="263">
        <v>24.7</v>
      </c>
      <c r="C9" s="263">
        <v>24.7</v>
      </c>
      <c r="D9" s="263">
        <v>24.5</v>
      </c>
      <c r="E9" s="263">
        <v>24.4</v>
      </c>
      <c r="F9" s="263">
        <v>24.1</v>
      </c>
      <c r="G9" s="263">
        <v>25.3</v>
      </c>
      <c r="H9" s="263">
        <v>27.5</v>
      </c>
      <c r="I9" s="263">
        <v>28.8</v>
      </c>
      <c r="J9" s="263">
        <v>29.4</v>
      </c>
      <c r="K9" s="263">
        <v>29.5</v>
      </c>
      <c r="L9" s="263">
        <v>28.7</v>
      </c>
      <c r="M9" s="263">
        <v>29.2</v>
      </c>
      <c r="N9" s="263">
        <v>29.8</v>
      </c>
      <c r="O9" s="263">
        <v>29.6</v>
      </c>
      <c r="P9" s="263">
        <v>29.2</v>
      </c>
      <c r="Q9" s="263">
        <v>28.1</v>
      </c>
      <c r="R9" s="263">
        <v>27.5</v>
      </c>
      <c r="S9" s="263">
        <v>27.3</v>
      </c>
      <c r="T9" s="263">
        <v>26.3</v>
      </c>
      <c r="U9" s="263">
        <v>25.9</v>
      </c>
      <c r="V9" s="263">
        <v>25.7</v>
      </c>
      <c r="W9" s="263">
        <v>25.7</v>
      </c>
      <c r="X9" s="263">
        <v>25.7</v>
      </c>
      <c r="Y9" s="263">
        <v>25.6</v>
      </c>
      <c r="Z9" s="209">
        <f t="shared" si="0"/>
        <v>26.966666666666672</v>
      </c>
      <c r="AA9" s="267">
        <v>30.3</v>
      </c>
      <c r="AB9" s="268" t="s">
        <v>137</v>
      </c>
      <c r="AC9" s="2">
        <v>7</v>
      </c>
      <c r="AD9" s="267">
        <v>24</v>
      </c>
      <c r="AE9" s="270" t="s">
        <v>398</v>
      </c>
      <c r="AF9" s="1"/>
    </row>
    <row r="10" spans="1:32" ht="11.25" customHeight="1">
      <c r="A10" s="210">
        <v>8</v>
      </c>
      <c r="B10" s="263">
        <v>25.7</v>
      </c>
      <c r="C10" s="263">
        <v>25.9</v>
      </c>
      <c r="D10" s="263">
        <v>25.6</v>
      </c>
      <c r="E10" s="263">
        <v>25.6</v>
      </c>
      <c r="F10" s="263">
        <v>25.5</v>
      </c>
      <c r="G10" s="263">
        <v>25.3</v>
      </c>
      <c r="H10" s="263">
        <v>27</v>
      </c>
      <c r="I10" s="263">
        <v>27.6</v>
      </c>
      <c r="J10" s="263">
        <v>27.5</v>
      </c>
      <c r="K10" s="263">
        <v>25.5</v>
      </c>
      <c r="L10" s="263">
        <v>26.6</v>
      </c>
      <c r="M10" s="263">
        <v>28.2</v>
      </c>
      <c r="N10" s="263">
        <v>29.6</v>
      </c>
      <c r="O10" s="263">
        <v>29.4</v>
      </c>
      <c r="P10" s="263">
        <v>29.3</v>
      </c>
      <c r="Q10" s="263">
        <v>28.3</v>
      </c>
      <c r="R10" s="263">
        <v>28.1</v>
      </c>
      <c r="S10" s="263">
        <v>27.6</v>
      </c>
      <c r="T10" s="263">
        <v>27.4</v>
      </c>
      <c r="U10" s="263">
        <v>25.6</v>
      </c>
      <c r="V10" s="263">
        <v>27</v>
      </c>
      <c r="W10" s="263">
        <v>27</v>
      </c>
      <c r="X10" s="263">
        <v>27.2</v>
      </c>
      <c r="Y10" s="263">
        <v>27.3</v>
      </c>
      <c r="Z10" s="209">
        <f t="shared" si="0"/>
        <v>27.075000000000003</v>
      </c>
      <c r="AA10" s="267">
        <v>29.7</v>
      </c>
      <c r="AB10" s="268" t="s">
        <v>383</v>
      </c>
      <c r="AC10" s="2">
        <v>8</v>
      </c>
      <c r="AD10" s="267">
        <v>25.2</v>
      </c>
      <c r="AE10" s="270" t="s">
        <v>399</v>
      </c>
      <c r="AF10" s="1"/>
    </row>
    <row r="11" spans="1:32" ht="11.25" customHeight="1">
      <c r="A11" s="210">
        <v>9</v>
      </c>
      <c r="B11" s="263">
        <v>27.5</v>
      </c>
      <c r="C11" s="263">
        <v>27.5</v>
      </c>
      <c r="D11" s="263">
        <v>27.3</v>
      </c>
      <c r="E11" s="263">
        <v>26.4</v>
      </c>
      <c r="F11" s="263">
        <v>27.3</v>
      </c>
      <c r="G11" s="263">
        <v>28.9</v>
      </c>
      <c r="H11" s="263">
        <v>31</v>
      </c>
      <c r="I11" s="263">
        <v>32.1</v>
      </c>
      <c r="J11" s="263">
        <v>32.2</v>
      </c>
      <c r="K11" s="263">
        <v>33.8</v>
      </c>
      <c r="L11" s="263">
        <v>33.9</v>
      </c>
      <c r="M11" s="263">
        <v>33.7</v>
      </c>
      <c r="N11" s="263">
        <v>34.1</v>
      </c>
      <c r="O11" s="263">
        <v>34.6</v>
      </c>
      <c r="P11" s="263">
        <v>36</v>
      </c>
      <c r="Q11" s="263">
        <v>32</v>
      </c>
      <c r="R11" s="263">
        <v>31.5</v>
      </c>
      <c r="S11" s="263">
        <v>30.8</v>
      </c>
      <c r="T11" s="263">
        <v>28.7</v>
      </c>
      <c r="U11" s="263">
        <v>27.8</v>
      </c>
      <c r="V11" s="263">
        <v>26.7</v>
      </c>
      <c r="W11" s="263">
        <v>26.4</v>
      </c>
      <c r="X11" s="263">
        <v>26.1</v>
      </c>
      <c r="Y11" s="263">
        <v>26</v>
      </c>
      <c r="Z11" s="209">
        <f t="shared" si="0"/>
        <v>30.09583333333333</v>
      </c>
      <c r="AA11" s="267">
        <v>36.2</v>
      </c>
      <c r="AB11" s="268" t="s">
        <v>130</v>
      </c>
      <c r="AC11" s="2">
        <v>9</v>
      </c>
      <c r="AD11" s="267">
        <v>25.8</v>
      </c>
      <c r="AE11" s="270" t="s">
        <v>294</v>
      </c>
      <c r="AF11" s="1"/>
    </row>
    <row r="12" spans="1:32" ht="11.25" customHeight="1">
      <c r="A12" s="218">
        <v>10</v>
      </c>
      <c r="B12" s="265">
        <v>25.6</v>
      </c>
      <c r="C12" s="265">
        <v>24.6</v>
      </c>
      <c r="D12" s="265">
        <v>24.4</v>
      </c>
      <c r="E12" s="265">
        <v>24.2</v>
      </c>
      <c r="F12" s="265">
        <v>24.8</v>
      </c>
      <c r="G12" s="265">
        <v>25.1</v>
      </c>
      <c r="H12" s="265">
        <v>27</v>
      </c>
      <c r="I12" s="265">
        <v>28.1</v>
      </c>
      <c r="J12" s="265">
        <v>28.4</v>
      </c>
      <c r="K12" s="265">
        <v>28.3</v>
      </c>
      <c r="L12" s="265">
        <v>28.7</v>
      </c>
      <c r="M12" s="265">
        <v>27.8</v>
      </c>
      <c r="N12" s="265">
        <v>27.3</v>
      </c>
      <c r="O12" s="265">
        <v>27.2</v>
      </c>
      <c r="P12" s="265">
        <v>26.4</v>
      </c>
      <c r="Q12" s="265">
        <v>26.5</v>
      </c>
      <c r="R12" s="265">
        <v>26.1</v>
      </c>
      <c r="S12" s="265">
        <v>25.4</v>
      </c>
      <c r="T12" s="265">
        <v>24.9</v>
      </c>
      <c r="U12" s="265">
        <v>24.7</v>
      </c>
      <c r="V12" s="265">
        <v>24.8</v>
      </c>
      <c r="W12" s="265">
        <v>24.6</v>
      </c>
      <c r="X12" s="265">
        <v>23.9</v>
      </c>
      <c r="Y12" s="265">
        <v>24</v>
      </c>
      <c r="Z12" s="219">
        <f t="shared" si="0"/>
        <v>25.95</v>
      </c>
      <c r="AA12" s="266">
        <v>28.9</v>
      </c>
      <c r="AB12" s="269" t="s">
        <v>384</v>
      </c>
      <c r="AC12" s="206">
        <v>10</v>
      </c>
      <c r="AD12" s="266">
        <v>23.8</v>
      </c>
      <c r="AE12" s="271" t="s">
        <v>400</v>
      </c>
      <c r="AF12" s="1"/>
    </row>
    <row r="13" spans="1:32" ht="11.25" customHeight="1">
      <c r="A13" s="210">
        <v>11</v>
      </c>
      <c r="B13" s="263">
        <v>23.9</v>
      </c>
      <c r="C13" s="263">
        <v>23.4</v>
      </c>
      <c r="D13" s="263">
        <v>23.5</v>
      </c>
      <c r="E13" s="263">
        <v>23.6</v>
      </c>
      <c r="F13" s="263">
        <v>23.7</v>
      </c>
      <c r="G13" s="263">
        <v>23.9</v>
      </c>
      <c r="H13" s="263">
        <v>24</v>
      </c>
      <c r="I13" s="263">
        <v>24.6</v>
      </c>
      <c r="J13" s="263">
        <v>25.1</v>
      </c>
      <c r="K13" s="263">
        <v>26.1</v>
      </c>
      <c r="L13" s="263">
        <v>25.9</v>
      </c>
      <c r="M13" s="263">
        <v>25.7</v>
      </c>
      <c r="N13" s="263">
        <v>27.3</v>
      </c>
      <c r="O13" s="263">
        <v>27</v>
      </c>
      <c r="P13" s="263">
        <v>26.6</v>
      </c>
      <c r="Q13" s="263">
        <v>25.5</v>
      </c>
      <c r="R13" s="263">
        <v>24.6</v>
      </c>
      <c r="S13" s="263">
        <v>24.4</v>
      </c>
      <c r="T13" s="263">
        <v>23.8</v>
      </c>
      <c r="U13" s="263">
        <v>23.4</v>
      </c>
      <c r="V13" s="263">
        <v>23.2</v>
      </c>
      <c r="W13" s="263">
        <v>22.9</v>
      </c>
      <c r="X13" s="263">
        <v>22.9</v>
      </c>
      <c r="Y13" s="263">
        <v>22.8</v>
      </c>
      <c r="Z13" s="209">
        <f t="shared" si="0"/>
        <v>24.491666666666664</v>
      </c>
      <c r="AA13" s="267">
        <v>27.5</v>
      </c>
      <c r="AB13" s="268" t="s">
        <v>385</v>
      </c>
      <c r="AC13" s="2">
        <v>11</v>
      </c>
      <c r="AD13" s="267">
        <v>22.7</v>
      </c>
      <c r="AE13" s="270" t="s">
        <v>66</v>
      </c>
      <c r="AF13" s="1"/>
    </row>
    <row r="14" spans="1:32" ht="11.25" customHeight="1">
      <c r="A14" s="210">
        <v>12</v>
      </c>
      <c r="B14" s="263">
        <v>22.1</v>
      </c>
      <c r="C14" s="263">
        <v>21.4</v>
      </c>
      <c r="D14" s="263">
        <v>21.3</v>
      </c>
      <c r="E14" s="263">
        <v>21.1</v>
      </c>
      <c r="F14" s="263">
        <v>21.3</v>
      </c>
      <c r="G14" s="263">
        <v>23.1</v>
      </c>
      <c r="H14" s="263">
        <v>24.9</v>
      </c>
      <c r="I14" s="263">
        <v>26.4</v>
      </c>
      <c r="J14" s="263">
        <v>26.3</v>
      </c>
      <c r="K14" s="263">
        <v>26.2</v>
      </c>
      <c r="L14" s="263">
        <v>26.7</v>
      </c>
      <c r="M14" s="263">
        <v>26.5</v>
      </c>
      <c r="N14" s="263">
        <v>26.4</v>
      </c>
      <c r="O14" s="263">
        <v>25.9</v>
      </c>
      <c r="P14" s="263">
        <v>25.5</v>
      </c>
      <c r="Q14" s="263">
        <v>24.4</v>
      </c>
      <c r="R14" s="263">
        <v>23.8</v>
      </c>
      <c r="S14" s="263">
        <v>23.4</v>
      </c>
      <c r="T14" s="263">
        <v>23.1</v>
      </c>
      <c r="U14" s="263">
        <v>22.6</v>
      </c>
      <c r="V14" s="263">
        <v>22.1</v>
      </c>
      <c r="W14" s="263">
        <v>22.4</v>
      </c>
      <c r="X14" s="263">
        <v>22.4</v>
      </c>
      <c r="Y14" s="263">
        <v>22.4</v>
      </c>
      <c r="Z14" s="209">
        <f t="shared" si="0"/>
        <v>23.82083333333333</v>
      </c>
      <c r="AA14" s="267">
        <v>27</v>
      </c>
      <c r="AB14" s="268" t="s">
        <v>386</v>
      </c>
      <c r="AC14" s="2">
        <v>12</v>
      </c>
      <c r="AD14" s="267">
        <v>21.1</v>
      </c>
      <c r="AE14" s="270" t="s">
        <v>401</v>
      </c>
      <c r="AF14" s="1"/>
    </row>
    <row r="15" spans="1:32" ht="11.25" customHeight="1">
      <c r="A15" s="210">
        <v>13</v>
      </c>
      <c r="B15" s="263">
        <v>21.5</v>
      </c>
      <c r="C15" s="263">
        <v>20.4</v>
      </c>
      <c r="D15" s="263">
        <v>20.8</v>
      </c>
      <c r="E15" s="263">
        <v>21.4</v>
      </c>
      <c r="F15" s="263">
        <v>21.1</v>
      </c>
      <c r="G15" s="263">
        <v>22.2</v>
      </c>
      <c r="H15" s="263">
        <v>24.2</v>
      </c>
      <c r="I15" s="263">
        <v>25.5</v>
      </c>
      <c r="J15" s="263">
        <v>26.6</v>
      </c>
      <c r="K15" s="263">
        <v>26.1</v>
      </c>
      <c r="L15" s="263">
        <v>26.5</v>
      </c>
      <c r="M15" s="263">
        <v>25.7</v>
      </c>
      <c r="N15" s="263">
        <v>26.1</v>
      </c>
      <c r="O15" s="263">
        <v>25</v>
      </c>
      <c r="P15" s="263">
        <v>24.6</v>
      </c>
      <c r="Q15" s="263">
        <v>24.5</v>
      </c>
      <c r="R15" s="263">
        <v>24.4</v>
      </c>
      <c r="S15" s="263">
        <v>23.8</v>
      </c>
      <c r="T15" s="263">
        <v>23.4</v>
      </c>
      <c r="U15" s="263">
        <v>23.3</v>
      </c>
      <c r="V15" s="263">
        <v>23.3</v>
      </c>
      <c r="W15" s="263">
        <v>22.4</v>
      </c>
      <c r="X15" s="263">
        <v>21.8</v>
      </c>
      <c r="Y15" s="263">
        <v>21.5</v>
      </c>
      <c r="Z15" s="209">
        <f t="shared" si="0"/>
        <v>23.587499999999995</v>
      </c>
      <c r="AA15" s="267">
        <v>26.6</v>
      </c>
      <c r="AB15" s="268" t="s">
        <v>276</v>
      </c>
      <c r="AC15" s="2">
        <v>13</v>
      </c>
      <c r="AD15" s="267">
        <v>20.4</v>
      </c>
      <c r="AE15" s="270" t="s">
        <v>402</v>
      </c>
      <c r="AF15" s="1"/>
    </row>
    <row r="16" spans="1:32" ht="11.25" customHeight="1">
      <c r="A16" s="210">
        <v>14</v>
      </c>
      <c r="B16" s="263">
        <v>20.5</v>
      </c>
      <c r="C16" s="263">
        <v>20</v>
      </c>
      <c r="D16" s="263">
        <v>20.2</v>
      </c>
      <c r="E16" s="263">
        <v>20.6</v>
      </c>
      <c r="F16" s="263">
        <v>20.4</v>
      </c>
      <c r="G16" s="263">
        <v>22</v>
      </c>
      <c r="H16" s="263">
        <v>24.3</v>
      </c>
      <c r="I16" s="263">
        <v>24.8</v>
      </c>
      <c r="J16" s="263">
        <v>26</v>
      </c>
      <c r="K16" s="263">
        <v>26</v>
      </c>
      <c r="L16" s="263">
        <v>25.8</v>
      </c>
      <c r="M16" s="263">
        <v>24.7</v>
      </c>
      <c r="N16" s="263">
        <v>25.4</v>
      </c>
      <c r="O16" s="263">
        <v>24.6</v>
      </c>
      <c r="P16" s="263">
        <v>24.5</v>
      </c>
      <c r="Q16" s="263">
        <v>23.7</v>
      </c>
      <c r="R16" s="263">
        <v>23.7</v>
      </c>
      <c r="S16" s="263">
        <v>23.6</v>
      </c>
      <c r="T16" s="263">
        <v>22.9</v>
      </c>
      <c r="U16" s="263">
        <v>22.5</v>
      </c>
      <c r="V16" s="263">
        <v>22.1</v>
      </c>
      <c r="W16" s="263">
        <v>21.9</v>
      </c>
      <c r="X16" s="263">
        <v>21.5</v>
      </c>
      <c r="Y16" s="263">
        <v>21.8</v>
      </c>
      <c r="Z16" s="209">
        <f t="shared" si="0"/>
        <v>23.0625</v>
      </c>
      <c r="AA16" s="267">
        <v>26.3</v>
      </c>
      <c r="AB16" s="268" t="s">
        <v>78</v>
      </c>
      <c r="AC16" s="2">
        <v>14</v>
      </c>
      <c r="AD16" s="267">
        <v>19.9</v>
      </c>
      <c r="AE16" s="270" t="s">
        <v>403</v>
      </c>
      <c r="AF16" s="1"/>
    </row>
    <row r="17" spans="1:32" ht="11.25" customHeight="1">
      <c r="A17" s="210">
        <v>15</v>
      </c>
      <c r="B17" s="263">
        <v>21.4</v>
      </c>
      <c r="C17" s="263">
        <v>21.6</v>
      </c>
      <c r="D17" s="263">
        <v>21.6</v>
      </c>
      <c r="E17" s="263">
        <v>22.4</v>
      </c>
      <c r="F17" s="263">
        <v>22.2</v>
      </c>
      <c r="G17" s="263">
        <v>22.5</v>
      </c>
      <c r="H17" s="263">
        <v>23.6</v>
      </c>
      <c r="I17" s="263">
        <v>24.8</v>
      </c>
      <c r="J17" s="263">
        <v>27.3</v>
      </c>
      <c r="K17" s="263">
        <v>27.7</v>
      </c>
      <c r="L17" s="263">
        <v>26.9</v>
      </c>
      <c r="M17" s="263">
        <v>27.2</v>
      </c>
      <c r="N17" s="263">
        <v>28.7</v>
      </c>
      <c r="O17" s="263">
        <v>27.8</v>
      </c>
      <c r="P17" s="263">
        <v>26.9</v>
      </c>
      <c r="Q17" s="263">
        <v>26.6</v>
      </c>
      <c r="R17" s="263">
        <v>26.7</v>
      </c>
      <c r="S17" s="263">
        <v>26.1</v>
      </c>
      <c r="T17" s="263">
        <v>26.2</v>
      </c>
      <c r="U17" s="263">
        <v>25.9</v>
      </c>
      <c r="V17" s="263">
        <v>25.7</v>
      </c>
      <c r="W17" s="263">
        <v>25.9</v>
      </c>
      <c r="X17" s="263">
        <v>25.6</v>
      </c>
      <c r="Y17" s="263">
        <v>25.3</v>
      </c>
      <c r="Z17" s="209">
        <f t="shared" si="0"/>
        <v>25.274999999999995</v>
      </c>
      <c r="AA17" s="267">
        <v>28.8</v>
      </c>
      <c r="AB17" s="268" t="s">
        <v>387</v>
      </c>
      <c r="AC17" s="2">
        <v>15</v>
      </c>
      <c r="AD17" s="267">
        <v>21.2</v>
      </c>
      <c r="AE17" s="270" t="s">
        <v>404</v>
      </c>
      <c r="AF17" s="1"/>
    </row>
    <row r="18" spans="1:32" ht="11.25" customHeight="1">
      <c r="A18" s="210">
        <v>16</v>
      </c>
      <c r="B18" s="263">
        <v>25.3</v>
      </c>
      <c r="C18" s="263">
        <v>24.8</v>
      </c>
      <c r="D18" s="263">
        <v>24.1</v>
      </c>
      <c r="E18" s="263">
        <v>23.6</v>
      </c>
      <c r="F18" s="263">
        <v>23.6</v>
      </c>
      <c r="G18" s="263">
        <v>25.1</v>
      </c>
      <c r="H18" s="263">
        <v>28.4</v>
      </c>
      <c r="I18" s="263">
        <v>29.4</v>
      </c>
      <c r="J18" s="263">
        <v>30</v>
      </c>
      <c r="K18" s="263">
        <v>30</v>
      </c>
      <c r="L18" s="263">
        <v>29.9</v>
      </c>
      <c r="M18" s="263">
        <v>29.6</v>
      </c>
      <c r="N18" s="263">
        <v>30</v>
      </c>
      <c r="O18" s="263">
        <v>30.1</v>
      </c>
      <c r="P18" s="263">
        <v>28.4</v>
      </c>
      <c r="Q18" s="263">
        <v>26.4</v>
      </c>
      <c r="R18" s="263">
        <v>26.2</v>
      </c>
      <c r="S18" s="263">
        <v>25.9</v>
      </c>
      <c r="T18" s="263">
        <v>25.7</v>
      </c>
      <c r="U18" s="263">
        <v>25.7</v>
      </c>
      <c r="V18" s="263">
        <v>25.7</v>
      </c>
      <c r="W18" s="263">
        <v>25.7</v>
      </c>
      <c r="X18" s="263">
        <v>25</v>
      </c>
      <c r="Y18" s="263">
        <v>24.1</v>
      </c>
      <c r="Z18" s="209">
        <f t="shared" si="0"/>
        <v>26.779166666666672</v>
      </c>
      <c r="AA18" s="267">
        <v>30.5</v>
      </c>
      <c r="AB18" s="268" t="s">
        <v>388</v>
      </c>
      <c r="AC18" s="2">
        <v>16</v>
      </c>
      <c r="AD18" s="267">
        <v>23.4</v>
      </c>
      <c r="AE18" s="270" t="s">
        <v>290</v>
      </c>
      <c r="AF18" s="1"/>
    </row>
    <row r="19" spans="1:32" ht="11.25" customHeight="1">
      <c r="A19" s="210">
        <v>17</v>
      </c>
      <c r="B19" s="263">
        <v>24.6</v>
      </c>
      <c r="C19" s="263">
        <v>24.8</v>
      </c>
      <c r="D19" s="263">
        <v>25</v>
      </c>
      <c r="E19" s="263">
        <v>25.2</v>
      </c>
      <c r="F19" s="263">
        <v>25.3</v>
      </c>
      <c r="G19" s="263">
        <v>25.3</v>
      </c>
      <c r="H19" s="263">
        <v>24.8</v>
      </c>
      <c r="I19" s="263">
        <v>24.4</v>
      </c>
      <c r="J19" s="263">
        <v>24.1</v>
      </c>
      <c r="K19" s="263">
        <v>24.9</v>
      </c>
      <c r="L19" s="263">
        <v>28.5</v>
      </c>
      <c r="M19" s="263">
        <v>32</v>
      </c>
      <c r="N19" s="263">
        <v>31.5</v>
      </c>
      <c r="O19" s="263">
        <v>33.7</v>
      </c>
      <c r="P19" s="263">
        <v>32.6</v>
      </c>
      <c r="Q19" s="263">
        <v>29.2</v>
      </c>
      <c r="R19" s="263">
        <v>29</v>
      </c>
      <c r="S19" s="263">
        <v>28.4</v>
      </c>
      <c r="T19" s="263">
        <v>28.1</v>
      </c>
      <c r="U19" s="263">
        <v>27.9</v>
      </c>
      <c r="V19" s="263">
        <v>27.8</v>
      </c>
      <c r="W19" s="263">
        <v>26.7</v>
      </c>
      <c r="X19" s="263">
        <v>26.5</v>
      </c>
      <c r="Y19" s="263">
        <v>26.7</v>
      </c>
      <c r="Z19" s="209">
        <f t="shared" si="0"/>
        <v>27.375</v>
      </c>
      <c r="AA19" s="267">
        <v>33.9</v>
      </c>
      <c r="AB19" s="268" t="s">
        <v>389</v>
      </c>
      <c r="AC19" s="2">
        <v>17</v>
      </c>
      <c r="AD19" s="267">
        <v>24.1</v>
      </c>
      <c r="AE19" s="270" t="s">
        <v>405</v>
      </c>
      <c r="AF19" s="1"/>
    </row>
    <row r="20" spans="1:32" ht="11.25" customHeight="1">
      <c r="A20" s="210">
        <v>18</v>
      </c>
      <c r="B20" s="263">
        <v>26</v>
      </c>
      <c r="C20" s="263">
        <v>25.5</v>
      </c>
      <c r="D20" s="263">
        <v>25.4</v>
      </c>
      <c r="E20" s="263">
        <v>25.4</v>
      </c>
      <c r="F20" s="263">
        <v>25.6</v>
      </c>
      <c r="G20" s="263">
        <v>25.8</v>
      </c>
      <c r="H20" s="263">
        <v>25.2</v>
      </c>
      <c r="I20" s="263">
        <v>24.7</v>
      </c>
      <c r="J20" s="263">
        <v>24</v>
      </c>
      <c r="K20" s="263">
        <v>23.7</v>
      </c>
      <c r="L20" s="263">
        <v>24.1</v>
      </c>
      <c r="M20" s="263">
        <v>24.4</v>
      </c>
      <c r="N20" s="263">
        <v>24.5</v>
      </c>
      <c r="O20" s="263">
        <v>23.7</v>
      </c>
      <c r="P20" s="263">
        <v>24</v>
      </c>
      <c r="Q20" s="263">
        <v>24.2</v>
      </c>
      <c r="R20" s="263">
        <v>24.6</v>
      </c>
      <c r="S20" s="263">
        <v>24.5</v>
      </c>
      <c r="T20" s="263">
        <v>24.4</v>
      </c>
      <c r="U20" s="263">
        <v>24.5</v>
      </c>
      <c r="V20" s="263">
        <v>24.5</v>
      </c>
      <c r="W20" s="263">
        <v>24.1</v>
      </c>
      <c r="X20" s="263">
        <v>24.1</v>
      </c>
      <c r="Y20" s="263">
        <v>24.2</v>
      </c>
      <c r="Z20" s="209">
        <f t="shared" si="0"/>
        <v>24.629166666666666</v>
      </c>
      <c r="AA20" s="267">
        <v>26.8</v>
      </c>
      <c r="AB20" s="268" t="s">
        <v>285</v>
      </c>
      <c r="AC20" s="2">
        <v>18</v>
      </c>
      <c r="AD20" s="267">
        <v>23.2</v>
      </c>
      <c r="AE20" s="270" t="s">
        <v>60</v>
      </c>
      <c r="AF20" s="1"/>
    </row>
    <row r="21" spans="1:32" ht="11.25" customHeight="1">
      <c r="A21" s="210">
        <v>19</v>
      </c>
      <c r="B21" s="263">
        <v>24.1</v>
      </c>
      <c r="C21" s="263">
        <v>24.2</v>
      </c>
      <c r="D21" s="263">
        <v>24.2</v>
      </c>
      <c r="E21" s="263">
        <v>24.2</v>
      </c>
      <c r="F21" s="263">
        <v>24.2</v>
      </c>
      <c r="G21" s="263">
        <v>24.3</v>
      </c>
      <c r="H21" s="263">
        <v>25.5</v>
      </c>
      <c r="I21" s="263">
        <v>26.2</v>
      </c>
      <c r="J21" s="263">
        <v>27.7</v>
      </c>
      <c r="K21" s="263">
        <v>28.1</v>
      </c>
      <c r="L21" s="263">
        <v>28</v>
      </c>
      <c r="M21" s="263">
        <v>28.7</v>
      </c>
      <c r="N21" s="263">
        <v>28.1</v>
      </c>
      <c r="O21" s="263">
        <v>27</v>
      </c>
      <c r="P21" s="263">
        <v>26.9</v>
      </c>
      <c r="Q21" s="263">
        <v>26.6</v>
      </c>
      <c r="R21" s="263">
        <v>26.2</v>
      </c>
      <c r="S21" s="263">
        <v>25.6</v>
      </c>
      <c r="T21" s="263">
        <v>25.5</v>
      </c>
      <c r="U21" s="263">
        <v>25.4</v>
      </c>
      <c r="V21" s="263">
        <v>25.5</v>
      </c>
      <c r="W21" s="263">
        <v>25</v>
      </c>
      <c r="X21" s="263">
        <v>24.9</v>
      </c>
      <c r="Y21" s="263">
        <v>24.9</v>
      </c>
      <c r="Z21" s="209">
        <f t="shared" si="0"/>
        <v>25.875</v>
      </c>
      <c r="AA21" s="267">
        <v>29.1</v>
      </c>
      <c r="AB21" s="268" t="s">
        <v>258</v>
      </c>
      <c r="AC21" s="2">
        <v>19</v>
      </c>
      <c r="AD21" s="267">
        <v>24</v>
      </c>
      <c r="AE21" s="270" t="s">
        <v>406</v>
      </c>
      <c r="AF21" s="1"/>
    </row>
    <row r="22" spans="1:32" ht="11.25" customHeight="1">
      <c r="A22" s="218">
        <v>20</v>
      </c>
      <c r="B22" s="265">
        <v>24.9</v>
      </c>
      <c r="C22" s="265">
        <v>24.8</v>
      </c>
      <c r="D22" s="265">
        <v>24.6</v>
      </c>
      <c r="E22" s="265">
        <v>24.6</v>
      </c>
      <c r="F22" s="265">
        <v>24.5</v>
      </c>
      <c r="G22" s="265">
        <v>24.5</v>
      </c>
      <c r="H22" s="265">
        <v>24.8</v>
      </c>
      <c r="I22" s="265">
        <v>25.5</v>
      </c>
      <c r="J22" s="265">
        <v>25</v>
      </c>
      <c r="K22" s="265">
        <v>24.6</v>
      </c>
      <c r="L22" s="265">
        <v>25.4</v>
      </c>
      <c r="M22" s="265">
        <v>26.4</v>
      </c>
      <c r="N22" s="265">
        <v>28.4</v>
      </c>
      <c r="O22" s="265">
        <v>26.1</v>
      </c>
      <c r="P22" s="265">
        <v>26.3</v>
      </c>
      <c r="Q22" s="265">
        <v>25.4</v>
      </c>
      <c r="R22" s="265">
        <v>25.4</v>
      </c>
      <c r="S22" s="265">
        <v>25.4</v>
      </c>
      <c r="T22" s="265">
        <v>25.1</v>
      </c>
      <c r="U22" s="265">
        <v>25</v>
      </c>
      <c r="V22" s="265">
        <v>24.7</v>
      </c>
      <c r="W22" s="265">
        <v>24.7</v>
      </c>
      <c r="X22" s="265">
        <v>24.2</v>
      </c>
      <c r="Y22" s="265">
        <v>24.4</v>
      </c>
      <c r="Z22" s="219">
        <f t="shared" si="0"/>
        <v>25.195833333333336</v>
      </c>
      <c r="AA22" s="266">
        <v>28.7</v>
      </c>
      <c r="AB22" s="269" t="s">
        <v>223</v>
      </c>
      <c r="AC22" s="206">
        <v>20</v>
      </c>
      <c r="AD22" s="266">
        <v>24.1</v>
      </c>
      <c r="AE22" s="271" t="s">
        <v>147</v>
      </c>
      <c r="AF22" s="1"/>
    </row>
    <row r="23" spans="1:32" ht="11.25" customHeight="1">
      <c r="A23" s="210">
        <v>21</v>
      </c>
      <c r="B23" s="263">
        <v>25.3</v>
      </c>
      <c r="C23" s="263">
        <v>25.5</v>
      </c>
      <c r="D23" s="263">
        <v>25.7</v>
      </c>
      <c r="E23" s="263">
        <v>25.1</v>
      </c>
      <c r="F23" s="263">
        <v>25.1</v>
      </c>
      <c r="G23" s="263">
        <v>25.4</v>
      </c>
      <c r="H23" s="263">
        <v>26.7</v>
      </c>
      <c r="I23" s="263">
        <v>29.1</v>
      </c>
      <c r="J23" s="263">
        <v>30.2</v>
      </c>
      <c r="K23" s="263">
        <v>31</v>
      </c>
      <c r="L23" s="263">
        <v>31</v>
      </c>
      <c r="M23" s="263">
        <v>30.3</v>
      </c>
      <c r="N23" s="263">
        <v>29.6</v>
      </c>
      <c r="O23" s="263">
        <v>29.7</v>
      </c>
      <c r="P23" s="263">
        <v>28.5</v>
      </c>
      <c r="Q23" s="263">
        <v>27.6</v>
      </c>
      <c r="R23" s="263">
        <v>27.6</v>
      </c>
      <c r="S23" s="263">
        <v>27.3</v>
      </c>
      <c r="T23" s="263">
        <v>26.9</v>
      </c>
      <c r="U23" s="263">
        <v>27</v>
      </c>
      <c r="V23" s="263">
        <v>26.8</v>
      </c>
      <c r="W23" s="263">
        <v>27</v>
      </c>
      <c r="X23" s="263">
        <v>26.8</v>
      </c>
      <c r="Y23" s="263">
        <v>26.6</v>
      </c>
      <c r="Z23" s="209">
        <f t="shared" si="0"/>
        <v>27.575</v>
      </c>
      <c r="AA23" s="267">
        <v>31.8</v>
      </c>
      <c r="AB23" s="268" t="s">
        <v>390</v>
      </c>
      <c r="AC23" s="2">
        <v>21</v>
      </c>
      <c r="AD23" s="267">
        <v>24.4</v>
      </c>
      <c r="AE23" s="270" t="s">
        <v>344</v>
      </c>
      <c r="AF23" s="1"/>
    </row>
    <row r="24" spans="1:32" ht="11.25" customHeight="1">
      <c r="A24" s="210">
        <v>22</v>
      </c>
      <c r="B24" s="263">
        <v>26.6</v>
      </c>
      <c r="C24" s="263">
        <v>26.3</v>
      </c>
      <c r="D24" s="263">
        <v>26</v>
      </c>
      <c r="E24" s="263">
        <v>26.3</v>
      </c>
      <c r="F24" s="263">
        <v>26.4</v>
      </c>
      <c r="G24" s="263">
        <v>26.5</v>
      </c>
      <c r="H24" s="263">
        <v>26.4</v>
      </c>
      <c r="I24" s="263">
        <v>26.8</v>
      </c>
      <c r="J24" s="263">
        <v>27.3</v>
      </c>
      <c r="K24" s="263">
        <v>26.9</v>
      </c>
      <c r="L24" s="263">
        <v>26.3</v>
      </c>
      <c r="M24" s="263">
        <v>25.8</v>
      </c>
      <c r="N24" s="263">
        <v>25.5</v>
      </c>
      <c r="O24" s="263">
        <v>25.4</v>
      </c>
      <c r="P24" s="263">
        <v>25.3</v>
      </c>
      <c r="Q24" s="263">
        <v>24.6</v>
      </c>
      <c r="R24" s="263">
        <v>24.3</v>
      </c>
      <c r="S24" s="263">
        <v>23.8</v>
      </c>
      <c r="T24" s="263">
        <v>23.2</v>
      </c>
      <c r="U24" s="263">
        <v>23.6</v>
      </c>
      <c r="V24" s="263">
        <v>24.8</v>
      </c>
      <c r="W24" s="263">
        <v>25.1</v>
      </c>
      <c r="X24" s="263">
        <v>25.6</v>
      </c>
      <c r="Y24" s="263">
        <v>25.6</v>
      </c>
      <c r="Z24" s="209">
        <f t="shared" si="0"/>
        <v>25.600000000000005</v>
      </c>
      <c r="AA24" s="267">
        <v>27.5</v>
      </c>
      <c r="AB24" s="268" t="s">
        <v>261</v>
      </c>
      <c r="AC24" s="2">
        <v>22</v>
      </c>
      <c r="AD24" s="267">
        <v>23.2</v>
      </c>
      <c r="AE24" s="270" t="s">
        <v>407</v>
      </c>
      <c r="AF24" s="1"/>
    </row>
    <row r="25" spans="1:32" ht="11.25" customHeight="1">
      <c r="A25" s="210">
        <v>23</v>
      </c>
      <c r="B25" s="263">
        <v>25.7</v>
      </c>
      <c r="C25" s="263">
        <v>25.3</v>
      </c>
      <c r="D25" s="263">
        <v>25.1</v>
      </c>
      <c r="E25" s="263">
        <v>25.7</v>
      </c>
      <c r="F25" s="263">
        <v>25.5</v>
      </c>
      <c r="G25" s="263">
        <v>25.4</v>
      </c>
      <c r="H25" s="263">
        <v>24.2</v>
      </c>
      <c r="I25" s="263">
        <v>24.8</v>
      </c>
      <c r="J25" s="263">
        <v>25.7</v>
      </c>
      <c r="K25" s="263">
        <v>25.1</v>
      </c>
      <c r="L25" s="263">
        <v>25</v>
      </c>
      <c r="M25" s="263">
        <v>23.7</v>
      </c>
      <c r="N25" s="263">
        <v>25.3</v>
      </c>
      <c r="O25" s="263">
        <v>24.4</v>
      </c>
      <c r="P25" s="263">
        <v>24.6</v>
      </c>
      <c r="Q25" s="263">
        <v>23.6</v>
      </c>
      <c r="R25" s="263">
        <v>22.4</v>
      </c>
      <c r="S25" s="263">
        <v>22.4</v>
      </c>
      <c r="T25" s="263">
        <v>21.9</v>
      </c>
      <c r="U25" s="263">
        <v>21.9</v>
      </c>
      <c r="V25" s="263">
        <v>22.3</v>
      </c>
      <c r="W25" s="263">
        <v>22.3</v>
      </c>
      <c r="X25" s="263">
        <v>22.3</v>
      </c>
      <c r="Y25" s="263">
        <v>22.1</v>
      </c>
      <c r="Z25" s="209">
        <f t="shared" si="0"/>
        <v>24.029166666666665</v>
      </c>
      <c r="AA25" s="267">
        <v>25.8</v>
      </c>
      <c r="AB25" s="268" t="s">
        <v>391</v>
      </c>
      <c r="AC25" s="2">
        <v>23</v>
      </c>
      <c r="AD25" s="267">
        <v>21.7</v>
      </c>
      <c r="AE25" s="270" t="s">
        <v>408</v>
      </c>
      <c r="AF25" s="1"/>
    </row>
    <row r="26" spans="1:32" ht="11.25" customHeight="1">
      <c r="A26" s="210">
        <v>24</v>
      </c>
      <c r="B26" s="263">
        <v>21.7</v>
      </c>
      <c r="C26" s="263">
        <v>21.5</v>
      </c>
      <c r="D26" s="263">
        <v>21.5</v>
      </c>
      <c r="E26" s="263">
        <v>22.2</v>
      </c>
      <c r="F26" s="263">
        <v>22.3</v>
      </c>
      <c r="G26" s="263">
        <v>22.5</v>
      </c>
      <c r="H26" s="263">
        <v>23</v>
      </c>
      <c r="I26" s="263">
        <v>23.3</v>
      </c>
      <c r="J26" s="263">
        <v>23.6</v>
      </c>
      <c r="K26" s="263">
        <v>24.5</v>
      </c>
      <c r="L26" s="263">
        <v>27.5</v>
      </c>
      <c r="M26" s="263">
        <v>26.6</v>
      </c>
      <c r="N26" s="263">
        <v>27.2</v>
      </c>
      <c r="O26" s="263">
        <v>24.4</v>
      </c>
      <c r="P26" s="263">
        <v>24</v>
      </c>
      <c r="Q26" s="263">
        <v>25.3</v>
      </c>
      <c r="R26" s="263">
        <v>24.9</v>
      </c>
      <c r="S26" s="263">
        <v>24.5</v>
      </c>
      <c r="T26" s="263">
        <v>24.1</v>
      </c>
      <c r="U26" s="263">
        <v>24</v>
      </c>
      <c r="V26" s="263">
        <v>24.1</v>
      </c>
      <c r="W26" s="263">
        <v>24.1</v>
      </c>
      <c r="X26" s="263">
        <v>24.1</v>
      </c>
      <c r="Y26" s="263">
        <v>24.1</v>
      </c>
      <c r="Z26" s="209">
        <f t="shared" si="0"/>
        <v>23.958333333333332</v>
      </c>
      <c r="AA26" s="267">
        <v>28</v>
      </c>
      <c r="AB26" s="268" t="s">
        <v>166</v>
      </c>
      <c r="AC26" s="2">
        <v>24</v>
      </c>
      <c r="AD26" s="267">
        <v>21.4</v>
      </c>
      <c r="AE26" s="270" t="s">
        <v>409</v>
      </c>
      <c r="AF26" s="1"/>
    </row>
    <row r="27" spans="1:32" ht="11.25" customHeight="1">
      <c r="A27" s="210">
        <v>25</v>
      </c>
      <c r="B27" s="263">
        <v>24</v>
      </c>
      <c r="C27" s="263">
        <v>24</v>
      </c>
      <c r="D27" s="263">
        <v>23.9</v>
      </c>
      <c r="E27" s="263">
        <v>24</v>
      </c>
      <c r="F27" s="263">
        <v>23.7</v>
      </c>
      <c r="G27" s="263">
        <v>24.5</v>
      </c>
      <c r="H27" s="263">
        <v>26.8</v>
      </c>
      <c r="I27" s="263">
        <v>26.9</v>
      </c>
      <c r="J27" s="263">
        <v>28</v>
      </c>
      <c r="K27" s="263">
        <v>28.7</v>
      </c>
      <c r="L27" s="263">
        <v>28.3</v>
      </c>
      <c r="M27" s="263">
        <v>29.3</v>
      </c>
      <c r="N27" s="263">
        <v>29.4</v>
      </c>
      <c r="O27" s="263">
        <v>29.1</v>
      </c>
      <c r="P27" s="263">
        <v>28.4</v>
      </c>
      <c r="Q27" s="263">
        <v>27.5</v>
      </c>
      <c r="R27" s="263">
        <v>27</v>
      </c>
      <c r="S27" s="263">
        <v>26.4</v>
      </c>
      <c r="T27" s="263">
        <v>26.1</v>
      </c>
      <c r="U27" s="263">
        <v>26</v>
      </c>
      <c r="V27" s="263">
        <v>25.9</v>
      </c>
      <c r="W27" s="263">
        <v>25.4</v>
      </c>
      <c r="X27" s="263">
        <v>24.7</v>
      </c>
      <c r="Y27" s="263">
        <v>24.6</v>
      </c>
      <c r="Z27" s="209">
        <f t="shared" si="0"/>
        <v>26.358333333333334</v>
      </c>
      <c r="AA27" s="267">
        <v>29.4</v>
      </c>
      <c r="AB27" s="268" t="s">
        <v>68</v>
      </c>
      <c r="AC27" s="2">
        <v>25</v>
      </c>
      <c r="AD27" s="267">
        <v>23.7</v>
      </c>
      <c r="AE27" s="270" t="s">
        <v>410</v>
      </c>
      <c r="AF27" s="1"/>
    </row>
    <row r="28" spans="1:32" ht="11.25" customHeight="1">
      <c r="A28" s="210">
        <v>26</v>
      </c>
      <c r="B28" s="263">
        <v>24.2</v>
      </c>
      <c r="C28" s="263">
        <v>23.5</v>
      </c>
      <c r="D28" s="263">
        <v>23.6</v>
      </c>
      <c r="E28" s="263">
        <v>23.1</v>
      </c>
      <c r="F28" s="263">
        <v>23.2</v>
      </c>
      <c r="G28" s="263">
        <v>24.3</v>
      </c>
      <c r="H28" s="263">
        <v>27.7</v>
      </c>
      <c r="I28" s="263">
        <v>28.4</v>
      </c>
      <c r="J28" s="263">
        <v>29.8</v>
      </c>
      <c r="K28" s="263">
        <v>30.4</v>
      </c>
      <c r="L28" s="263">
        <v>29.3</v>
      </c>
      <c r="M28" s="263">
        <v>29.1</v>
      </c>
      <c r="N28" s="263">
        <v>29.4</v>
      </c>
      <c r="O28" s="263">
        <v>29.4</v>
      </c>
      <c r="P28" s="263">
        <v>28.3</v>
      </c>
      <c r="Q28" s="263">
        <v>27.5</v>
      </c>
      <c r="R28" s="263">
        <v>27.5</v>
      </c>
      <c r="S28" s="263">
        <v>27</v>
      </c>
      <c r="T28" s="263">
        <v>26.7</v>
      </c>
      <c r="U28" s="263">
        <v>26.5</v>
      </c>
      <c r="V28" s="263">
        <v>25.8</v>
      </c>
      <c r="W28" s="263">
        <v>25.2</v>
      </c>
      <c r="X28" s="263">
        <v>25.5</v>
      </c>
      <c r="Y28" s="263">
        <v>25.1</v>
      </c>
      <c r="Z28" s="209">
        <f t="shared" si="0"/>
        <v>26.6875</v>
      </c>
      <c r="AA28" s="267">
        <v>30.6</v>
      </c>
      <c r="AB28" s="268" t="s">
        <v>392</v>
      </c>
      <c r="AC28" s="2">
        <v>26</v>
      </c>
      <c r="AD28" s="267">
        <v>23</v>
      </c>
      <c r="AE28" s="270" t="s">
        <v>411</v>
      </c>
      <c r="AF28" s="1"/>
    </row>
    <row r="29" spans="1:32" ht="11.25" customHeight="1">
      <c r="A29" s="210">
        <v>27</v>
      </c>
      <c r="B29" s="263">
        <v>25.3</v>
      </c>
      <c r="C29" s="263">
        <v>24.8</v>
      </c>
      <c r="D29" s="263">
        <v>23.7</v>
      </c>
      <c r="E29" s="263">
        <v>23.4</v>
      </c>
      <c r="F29" s="263">
        <v>23.1</v>
      </c>
      <c r="G29" s="263">
        <v>22.7</v>
      </c>
      <c r="H29" s="263">
        <v>22.2</v>
      </c>
      <c r="I29" s="263">
        <v>22.6</v>
      </c>
      <c r="J29" s="263">
        <v>22.4</v>
      </c>
      <c r="K29" s="263">
        <v>22.4</v>
      </c>
      <c r="L29" s="263">
        <v>22.7</v>
      </c>
      <c r="M29" s="263">
        <v>22.3</v>
      </c>
      <c r="N29" s="263">
        <v>21.8</v>
      </c>
      <c r="O29" s="263">
        <v>21.5</v>
      </c>
      <c r="P29" s="263">
        <v>21.2</v>
      </c>
      <c r="Q29" s="263">
        <v>21.1</v>
      </c>
      <c r="R29" s="263">
        <v>21.3</v>
      </c>
      <c r="S29" s="263">
        <v>21.2</v>
      </c>
      <c r="T29" s="263">
        <v>20.9</v>
      </c>
      <c r="U29" s="263">
        <v>20.8</v>
      </c>
      <c r="V29" s="263">
        <v>20.8</v>
      </c>
      <c r="W29" s="263">
        <v>20.6</v>
      </c>
      <c r="X29" s="263">
        <v>20.6</v>
      </c>
      <c r="Y29" s="263">
        <v>20.7</v>
      </c>
      <c r="Z29" s="209">
        <f t="shared" si="0"/>
        <v>22.087500000000002</v>
      </c>
      <c r="AA29" s="267">
        <v>25.6</v>
      </c>
      <c r="AB29" s="268" t="s">
        <v>393</v>
      </c>
      <c r="AC29" s="2">
        <v>27</v>
      </c>
      <c r="AD29" s="267">
        <v>20.5</v>
      </c>
      <c r="AE29" s="270" t="s">
        <v>412</v>
      </c>
      <c r="AF29" s="1"/>
    </row>
    <row r="30" spans="1:32" ht="11.25" customHeight="1">
      <c r="A30" s="210">
        <v>28</v>
      </c>
      <c r="B30" s="263">
        <v>20.4</v>
      </c>
      <c r="C30" s="263">
        <v>20.6</v>
      </c>
      <c r="D30" s="263">
        <v>20.5</v>
      </c>
      <c r="E30" s="263">
        <v>20.6</v>
      </c>
      <c r="F30" s="263">
        <v>20.6</v>
      </c>
      <c r="G30" s="263">
        <v>20.6</v>
      </c>
      <c r="H30" s="263">
        <v>21</v>
      </c>
      <c r="I30" s="263">
        <v>22.4</v>
      </c>
      <c r="J30" s="263">
        <v>23.6</v>
      </c>
      <c r="K30" s="263">
        <v>24.8</v>
      </c>
      <c r="L30" s="263">
        <v>24.9</v>
      </c>
      <c r="M30" s="263">
        <v>24.8</v>
      </c>
      <c r="N30" s="263">
        <v>25</v>
      </c>
      <c r="O30" s="263">
        <v>25.4</v>
      </c>
      <c r="P30" s="263">
        <v>24.8</v>
      </c>
      <c r="Q30" s="263">
        <v>24.6</v>
      </c>
      <c r="R30" s="263">
        <v>23.2</v>
      </c>
      <c r="S30" s="263">
        <v>22.2</v>
      </c>
      <c r="T30" s="263">
        <v>21.4</v>
      </c>
      <c r="U30" s="263">
        <v>21.4</v>
      </c>
      <c r="V30" s="263">
        <v>21.8</v>
      </c>
      <c r="W30" s="263">
        <v>21.7</v>
      </c>
      <c r="X30" s="263">
        <v>21.9</v>
      </c>
      <c r="Y30" s="263">
        <v>22.3</v>
      </c>
      <c r="Z30" s="209">
        <f t="shared" si="0"/>
        <v>22.52083333333333</v>
      </c>
      <c r="AA30" s="267">
        <v>25.7</v>
      </c>
      <c r="AB30" s="268" t="s">
        <v>394</v>
      </c>
      <c r="AC30" s="2">
        <v>28</v>
      </c>
      <c r="AD30" s="267">
        <v>20.4</v>
      </c>
      <c r="AE30" s="270" t="s">
        <v>413</v>
      </c>
      <c r="AF30" s="1"/>
    </row>
    <row r="31" spans="1:32" ht="11.25" customHeight="1">
      <c r="A31" s="210">
        <v>29</v>
      </c>
      <c r="B31" s="263">
        <v>22.5</v>
      </c>
      <c r="C31" s="263">
        <v>22.9</v>
      </c>
      <c r="D31" s="263">
        <v>23</v>
      </c>
      <c r="E31" s="263">
        <v>23.1</v>
      </c>
      <c r="F31" s="263">
        <v>23.2</v>
      </c>
      <c r="G31" s="263">
        <v>23.2</v>
      </c>
      <c r="H31" s="263">
        <v>23.3</v>
      </c>
      <c r="I31" s="263">
        <v>24.1</v>
      </c>
      <c r="J31" s="263">
        <v>24.4</v>
      </c>
      <c r="K31" s="263">
        <v>24.8</v>
      </c>
      <c r="L31" s="263">
        <v>25.3</v>
      </c>
      <c r="M31" s="263">
        <v>25.3</v>
      </c>
      <c r="N31" s="263">
        <v>25.6</v>
      </c>
      <c r="O31" s="263">
        <v>25.7</v>
      </c>
      <c r="P31" s="263">
        <v>25.4</v>
      </c>
      <c r="Q31" s="263">
        <v>25.3</v>
      </c>
      <c r="R31" s="263">
        <v>24.8</v>
      </c>
      <c r="S31" s="263">
        <v>24.7</v>
      </c>
      <c r="T31" s="263">
        <v>24.9</v>
      </c>
      <c r="U31" s="263">
        <v>25.2</v>
      </c>
      <c r="V31" s="263">
        <v>25.3</v>
      </c>
      <c r="W31" s="263">
        <v>25.4</v>
      </c>
      <c r="X31" s="263">
        <v>25.2</v>
      </c>
      <c r="Y31" s="263">
        <v>25.2</v>
      </c>
      <c r="Z31" s="209">
        <f t="shared" si="0"/>
        <v>24.49166666666667</v>
      </c>
      <c r="AA31" s="267">
        <v>25.8</v>
      </c>
      <c r="AB31" s="268" t="s">
        <v>385</v>
      </c>
      <c r="AC31" s="2">
        <v>29</v>
      </c>
      <c r="AD31" s="267">
        <v>22.3</v>
      </c>
      <c r="AE31" s="270" t="s">
        <v>238</v>
      </c>
      <c r="AF31" s="1"/>
    </row>
    <row r="32" spans="1:32" ht="11.25" customHeight="1">
      <c r="A32" s="210">
        <v>30</v>
      </c>
      <c r="B32" s="263">
        <v>25.3</v>
      </c>
      <c r="C32" s="263">
        <v>25.3</v>
      </c>
      <c r="D32" s="263">
        <v>25.4</v>
      </c>
      <c r="E32" s="263">
        <v>25.5</v>
      </c>
      <c r="F32" s="263">
        <v>25.5</v>
      </c>
      <c r="G32" s="263">
        <v>25.4</v>
      </c>
      <c r="H32" s="263">
        <v>25.4</v>
      </c>
      <c r="I32" s="263">
        <v>22.9</v>
      </c>
      <c r="J32" s="263">
        <v>23.5</v>
      </c>
      <c r="K32" s="263">
        <v>23.6</v>
      </c>
      <c r="L32" s="263">
        <v>23.6</v>
      </c>
      <c r="M32" s="263">
        <v>24.9</v>
      </c>
      <c r="N32" s="263">
        <v>28.6</v>
      </c>
      <c r="O32" s="263">
        <v>27.1</v>
      </c>
      <c r="P32" s="263">
        <v>28</v>
      </c>
      <c r="Q32" s="263">
        <v>28.7</v>
      </c>
      <c r="R32" s="263">
        <v>27</v>
      </c>
      <c r="S32" s="263">
        <v>26.1</v>
      </c>
      <c r="T32" s="263">
        <v>24.5</v>
      </c>
      <c r="U32" s="263">
        <v>23.9</v>
      </c>
      <c r="V32" s="263">
        <v>23.2</v>
      </c>
      <c r="W32" s="263">
        <v>22.5</v>
      </c>
      <c r="X32" s="263">
        <v>21.9</v>
      </c>
      <c r="Y32" s="263">
        <v>21.6</v>
      </c>
      <c r="Z32" s="209">
        <f t="shared" si="0"/>
        <v>24.975000000000005</v>
      </c>
      <c r="AA32" s="267">
        <v>29.2</v>
      </c>
      <c r="AB32" s="268" t="s">
        <v>395</v>
      </c>
      <c r="AC32" s="2">
        <v>30</v>
      </c>
      <c r="AD32" s="267">
        <v>21.6</v>
      </c>
      <c r="AE32" s="270" t="s">
        <v>66</v>
      </c>
      <c r="AF32" s="1"/>
    </row>
    <row r="33" spans="1:32" ht="11.25" customHeight="1">
      <c r="A33" s="210">
        <v>31</v>
      </c>
      <c r="B33" s="263">
        <v>21.3</v>
      </c>
      <c r="C33" s="263">
        <v>20.9</v>
      </c>
      <c r="D33" s="263">
        <v>20.6</v>
      </c>
      <c r="E33" s="263">
        <v>20.5</v>
      </c>
      <c r="F33" s="263">
        <v>20</v>
      </c>
      <c r="G33" s="263">
        <v>21.8</v>
      </c>
      <c r="H33" s="263">
        <v>24.1</v>
      </c>
      <c r="I33" s="263">
        <v>26.1</v>
      </c>
      <c r="J33" s="263">
        <v>27.1</v>
      </c>
      <c r="K33" s="263">
        <v>27.2</v>
      </c>
      <c r="L33" s="263">
        <v>26.9</v>
      </c>
      <c r="M33" s="263">
        <v>28.4</v>
      </c>
      <c r="N33" s="263">
        <v>28.6</v>
      </c>
      <c r="O33" s="263">
        <v>28.4</v>
      </c>
      <c r="P33" s="263">
        <v>29.1</v>
      </c>
      <c r="Q33" s="263">
        <v>30.3</v>
      </c>
      <c r="R33" s="263">
        <v>29.8</v>
      </c>
      <c r="S33" s="263">
        <v>27.4</v>
      </c>
      <c r="T33" s="263">
        <v>26.1</v>
      </c>
      <c r="U33" s="263">
        <v>26.3</v>
      </c>
      <c r="V33" s="263">
        <v>25.6</v>
      </c>
      <c r="W33" s="263">
        <v>24.6</v>
      </c>
      <c r="X33" s="263">
        <v>23.5</v>
      </c>
      <c r="Y33" s="263">
        <v>21.7</v>
      </c>
      <c r="Z33" s="209">
        <f t="shared" si="0"/>
        <v>25.262500000000003</v>
      </c>
      <c r="AA33" s="267">
        <v>30.4</v>
      </c>
      <c r="AB33" s="268" t="s">
        <v>396</v>
      </c>
      <c r="AC33" s="2">
        <v>31</v>
      </c>
      <c r="AD33" s="267">
        <v>20</v>
      </c>
      <c r="AE33" s="270" t="s">
        <v>253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24.212903225806453</v>
      </c>
      <c r="C34" s="212">
        <f t="shared" si="1"/>
        <v>23.935483870967733</v>
      </c>
      <c r="D34" s="212">
        <f t="shared" si="1"/>
        <v>23.806451612903228</v>
      </c>
      <c r="E34" s="212">
        <f t="shared" si="1"/>
        <v>23.780645161290327</v>
      </c>
      <c r="F34" s="212">
        <f t="shared" si="1"/>
        <v>23.79354838709678</v>
      </c>
      <c r="G34" s="212">
        <f t="shared" si="1"/>
        <v>24.416129032258066</v>
      </c>
      <c r="H34" s="212">
        <f t="shared" si="1"/>
        <v>25.58709677419355</v>
      </c>
      <c r="I34" s="212">
        <f t="shared" si="1"/>
        <v>26.49354838709677</v>
      </c>
      <c r="J34" s="212">
        <f t="shared" si="1"/>
        <v>27.064516129032263</v>
      </c>
      <c r="K34" s="212">
        <f t="shared" si="1"/>
        <v>27.23225806451613</v>
      </c>
      <c r="L34" s="212">
        <f t="shared" si="1"/>
        <v>27.458064516129024</v>
      </c>
      <c r="M34" s="212">
        <f t="shared" si="1"/>
        <v>27.603225806451604</v>
      </c>
      <c r="N34" s="212">
        <f t="shared" si="1"/>
        <v>27.983870967741936</v>
      </c>
      <c r="O34" s="212">
        <f t="shared" si="1"/>
        <v>27.603225806451615</v>
      </c>
      <c r="P34" s="212">
        <f t="shared" si="1"/>
        <v>27.299999999999994</v>
      </c>
      <c r="Q34" s="212">
        <f t="shared" si="1"/>
        <v>26.625806451612902</v>
      </c>
      <c r="R34" s="212">
        <f>AVERAGE(R3:R33)</f>
        <v>26.232258064516124</v>
      </c>
      <c r="S34" s="212">
        <f aca="true" t="shared" si="2" ref="S34:Y34">AVERAGE(S3:S33)</f>
        <v>25.74516129032258</v>
      </c>
      <c r="T34" s="212">
        <f t="shared" si="2"/>
        <v>25.25483870967742</v>
      </c>
      <c r="U34" s="212">
        <f t="shared" si="2"/>
        <v>25.00322580645161</v>
      </c>
      <c r="V34" s="212">
        <f t="shared" si="2"/>
        <v>24.880645161290314</v>
      </c>
      <c r="W34" s="212">
        <f t="shared" si="2"/>
        <v>24.661290322580644</v>
      </c>
      <c r="X34" s="212">
        <f t="shared" si="2"/>
        <v>24.43548387096774</v>
      </c>
      <c r="Y34" s="212">
        <f t="shared" si="2"/>
        <v>24.300000000000004</v>
      </c>
      <c r="Z34" s="212">
        <f>AVERAGE(B3:Y33)</f>
        <v>25.642069892473128</v>
      </c>
      <c r="AA34" s="213">
        <f>(AVERAGE(最高))</f>
        <v>29.032258064516128</v>
      </c>
      <c r="AB34" s="214"/>
      <c r="AC34" s="215"/>
      <c r="AD34" s="213">
        <f>(AVERAGE(最低))</f>
        <v>22.858064516129033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20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2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31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36.2</v>
      </c>
      <c r="C46" s="251">
        <v>9</v>
      </c>
      <c r="D46" s="272" t="s">
        <v>130</v>
      </c>
      <c r="E46" s="192"/>
      <c r="F46" s="155"/>
      <c r="G46" s="156">
        <f>MIN(最低)</f>
        <v>19.9</v>
      </c>
      <c r="H46" s="251">
        <v>14</v>
      </c>
      <c r="I46" s="273" t="s">
        <v>403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2016</v>
      </c>
      <c r="AA1" s="1" t="s">
        <v>1</v>
      </c>
      <c r="AB1" s="221">
        <v>9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21</v>
      </c>
      <c r="C3" s="263">
        <v>21.1</v>
      </c>
      <c r="D3" s="263">
        <v>22.5</v>
      </c>
      <c r="E3" s="263">
        <v>22.9</v>
      </c>
      <c r="F3" s="263">
        <v>21</v>
      </c>
      <c r="G3" s="263">
        <v>21.4</v>
      </c>
      <c r="H3" s="263">
        <v>24.2</v>
      </c>
      <c r="I3" s="263">
        <v>25.6</v>
      </c>
      <c r="J3" s="263">
        <v>26.3</v>
      </c>
      <c r="K3" s="263">
        <v>27.2</v>
      </c>
      <c r="L3" s="263">
        <v>28.2</v>
      </c>
      <c r="M3" s="263">
        <v>28.6</v>
      </c>
      <c r="N3" s="263">
        <v>28.5</v>
      </c>
      <c r="O3" s="263">
        <v>28.2</v>
      </c>
      <c r="P3" s="263">
        <v>27.4</v>
      </c>
      <c r="Q3" s="263">
        <v>27</v>
      </c>
      <c r="R3" s="263">
        <v>26.4</v>
      </c>
      <c r="S3" s="263">
        <v>25.8</v>
      </c>
      <c r="T3" s="263">
        <v>24.3</v>
      </c>
      <c r="U3" s="263">
        <v>23.5</v>
      </c>
      <c r="V3" s="263">
        <v>23.3</v>
      </c>
      <c r="W3" s="263">
        <v>23</v>
      </c>
      <c r="X3" s="263">
        <v>22.8</v>
      </c>
      <c r="Y3" s="263">
        <v>22.1</v>
      </c>
      <c r="Z3" s="209">
        <f aca="true" t="shared" si="0" ref="Z3:Z32">AVERAGE(B3:Y3)</f>
        <v>24.679166666666664</v>
      </c>
      <c r="AA3" s="267">
        <v>28.8</v>
      </c>
      <c r="AB3" s="268" t="s">
        <v>170</v>
      </c>
      <c r="AC3" s="2">
        <v>1</v>
      </c>
      <c r="AD3" s="267">
        <v>20.7</v>
      </c>
      <c r="AE3" s="270" t="s">
        <v>430</v>
      </c>
      <c r="AF3" s="1"/>
    </row>
    <row r="4" spans="1:32" ht="11.25" customHeight="1">
      <c r="A4" s="210">
        <v>2</v>
      </c>
      <c r="B4" s="263">
        <v>22.2</v>
      </c>
      <c r="C4" s="263">
        <v>22.1</v>
      </c>
      <c r="D4" s="263">
        <v>22.2</v>
      </c>
      <c r="E4" s="263">
        <v>22.4</v>
      </c>
      <c r="F4" s="263">
        <v>22.5</v>
      </c>
      <c r="G4" s="263">
        <v>22.8</v>
      </c>
      <c r="H4" s="263">
        <v>25.9</v>
      </c>
      <c r="I4" s="263">
        <v>26.5</v>
      </c>
      <c r="J4" s="263">
        <v>27.2</v>
      </c>
      <c r="K4" s="263">
        <v>27.1</v>
      </c>
      <c r="L4" s="263">
        <v>26.8</v>
      </c>
      <c r="M4" s="263">
        <v>27.1</v>
      </c>
      <c r="N4" s="263">
        <v>26.8</v>
      </c>
      <c r="O4" s="263">
        <v>27.1</v>
      </c>
      <c r="P4" s="263">
        <v>26.1</v>
      </c>
      <c r="Q4" s="263">
        <v>25.8</v>
      </c>
      <c r="R4" s="263">
        <v>25.6</v>
      </c>
      <c r="S4" s="264">
        <v>24.8</v>
      </c>
      <c r="T4" s="263">
        <v>24.2</v>
      </c>
      <c r="U4" s="263">
        <v>24.4</v>
      </c>
      <c r="V4" s="263">
        <v>24.7</v>
      </c>
      <c r="W4" s="263">
        <v>24.8</v>
      </c>
      <c r="X4" s="263">
        <v>24.7</v>
      </c>
      <c r="Y4" s="263">
        <v>24.3</v>
      </c>
      <c r="Z4" s="209">
        <f t="shared" si="0"/>
        <v>24.920833333333334</v>
      </c>
      <c r="AA4" s="267">
        <v>27.7</v>
      </c>
      <c r="AB4" s="268" t="s">
        <v>414</v>
      </c>
      <c r="AC4" s="2">
        <v>2</v>
      </c>
      <c r="AD4" s="267">
        <v>21.9</v>
      </c>
      <c r="AE4" s="270" t="s">
        <v>431</v>
      </c>
      <c r="AF4" s="1"/>
    </row>
    <row r="5" spans="1:32" ht="11.25" customHeight="1">
      <c r="A5" s="210">
        <v>3</v>
      </c>
      <c r="B5" s="263">
        <v>24.3</v>
      </c>
      <c r="C5" s="263">
        <v>24.2</v>
      </c>
      <c r="D5" s="263">
        <v>24.1</v>
      </c>
      <c r="E5" s="263">
        <v>23.8</v>
      </c>
      <c r="F5" s="263">
        <v>23.6</v>
      </c>
      <c r="G5" s="263">
        <v>23.7</v>
      </c>
      <c r="H5" s="263">
        <v>24.6</v>
      </c>
      <c r="I5" s="263">
        <v>26.5</v>
      </c>
      <c r="J5" s="263">
        <v>26.4</v>
      </c>
      <c r="K5" s="263">
        <v>26.5</v>
      </c>
      <c r="L5" s="263">
        <v>27.2</v>
      </c>
      <c r="M5" s="263">
        <v>27.2</v>
      </c>
      <c r="N5" s="263">
        <v>27.5</v>
      </c>
      <c r="O5" s="263">
        <v>27</v>
      </c>
      <c r="P5" s="263">
        <v>26.4</v>
      </c>
      <c r="Q5" s="263">
        <v>26</v>
      </c>
      <c r="R5" s="263">
        <v>25.6</v>
      </c>
      <c r="S5" s="263">
        <v>24.8</v>
      </c>
      <c r="T5" s="263">
        <v>24.5</v>
      </c>
      <c r="U5" s="263">
        <v>24.5</v>
      </c>
      <c r="V5" s="263">
        <v>24.4</v>
      </c>
      <c r="W5" s="263">
        <v>24.3</v>
      </c>
      <c r="X5" s="263">
        <v>23.5</v>
      </c>
      <c r="Y5" s="263">
        <v>23</v>
      </c>
      <c r="Z5" s="209">
        <f t="shared" si="0"/>
        <v>25.149999999999995</v>
      </c>
      <c r="AA5" s="267">
        <v>27.6</v>
      </c>
      <c r="AB5" s="268" t="s">
        <v>104</v>
      </c>
      <c r="AC5" s="2">
        <v>3</v>
      </c>
      <c r="AD5" s="267">
        <v>23</v>
      </c>
      <c r="AE5" s="270" t="s">
        <v>66</v>
      </c>
      <c r="AF5" s="1"/>
    </row>
    <row r="6" spans="1:32" ht="11.25" customHeight="1">
      <c r="A6" s="210">
        <v>4</v>
      </c>
      <c r="B6" s="263">
        <v>22.8</v>
      </c>
      <c r="C6" s="263">
        <v>23.2</v>
      </c>
      <c r="D6" s="263">
        <v>23.3</v>
      </c>
      <c r="E6" s="263">
        <v>23.6</v>
      </c>
      <c r="F6" s="263">
        <v>23.4</v>
      </c>
      <c r="G6" s="263">
        <v>23.5</v>
      </c>
      <c r="H6" s="263">
        <v>23.8</v>
      </c>
      <c r="I6" s="263">
        <v>24.7</v>
      </c>
      <c r="J6" s="263">
        <v>26.3</v>
      </c>
      <c r="K6" s="263">
        <v>26.4</v>
      </c>
      <c r="L6" s="263">
        <v>26.8</v>
      </c>
      <c r="M6" s="263">
        <v>25.8</v>
      </c>
      <c r="N6" s="263">
        <v>26.7</v>
      </c>
      <c r="O6" s="263">
        <v>27.4</v>
      </c>
      <c r="P6" s="263">
        <v>27.4</v>
      </c>
      <c r="Q6" s="263">
        <v>26.4</v>
      </c>
      <c r="R6" s="263">
        <v>25.9</v>
      </c>
      <c r="S6" s="263">
        <v>25.4</v>
      </c>
      <c r="T6" s="263">
        <v>25.3</v>
      </c>
      <c r="U6" s="263">
        <v>25</v>
      </c>
      <c r="V6" s="263">
        <v>24.9</v>
      </c>
      <c r="W6" s="263">
        <v>24.5</v>
      </c>
      <c r="X6" s="263">
        <v>24.2</v>
      </c>
      <c r="Y6" s="263">
        <v>24</v>
      </c>
      <c r="Z6" s="209">
        <f t="shared" si="0"/>
        <v>25.029166666666665</v>
      </c>
      <c r="AA6" s="267">
        <v>27.9</v>
      </c>
      <c r="AB6" s="268" t="s">
        <v>415</v>
      </c>
      <c r="AC6" s="2">
        <v>4</v>
      </c>
      <c r="AD6" s="267">
        <v>22.7</v>
      </c>
      <c r="AE6" s="270" t="s">
        <v>99</v>
      </c>
      <c r="AF6" s="1"/>
    </row>
    <row r="7" spans="1:32" ht="11.25" customHeight="1">
      <c r="A7" s="210">
        <v>5</v>
      </c>
      <c r="B7" s="263">
        <v>24</v>
      </c>
      <c r="C7" s="263">
        <v>24.2</v>
      </c>
      <c r="D7" s="263">
        <v>24</v>
      </c>
      <c r="E7" s="263">
        <v>24.1</v>
      </c>
      <c r="F7" s="263">
        <v>23.6</v>
      </c>
      <c r="G7" s="263">
        <v>24</v>
      </c>
      <c r="H7" s="263">
        <v>26.4</v>
      </c>
      <c r="I7" s="263">
        <v>27.8</v>
      </c>
      <c r="J7" s="263">
        <v>29.1</v>
      </c>
      <c r="K7" s="263">
        <v>30.1</v>
      </c>
      <c r="L7" s="263">
        <v>29.9</v>
      </c>
      <c r="M7" s="263">
        <v>30</v>
      </c>
      <c r="N7" s="263">
        <v>30</v>
      </c>
      <c r="O7" s="263">
        <v>27.8</v>
      </c>
      <c r="P7" s="263">
        <v>27.7</v>
      </c>
      <c r="Q7" s="263">
        <v>28.6</v>
      </c>
      <c r="R7" s="263">
        <v>27.7</v>
      </c>
      <c r="S7" s="263">
        <v>27.2</v>
      </c>
      <c r="T7" s="263">
        <v>26.7</v>
      </c>
      <c r="U7" s="263">
        <v>26.4</v>
      </c>
      <c r="V7" s="263">
        <v>26.6</v>
      </c>
      <c r="W7" s="263">
        <v>26.1</v>
      </c>
      <c r="X7" s="263">
        <v>26</v>
      </c>
      <c r="Y7" s="263">
        <v>25.9</v>
      </c>
      <c r="Z7" s="209">
        <f t="shared" si="0"/>
        <v>26.829166666666666</v>
      </c>
      <c r="AA7" s="267">
        <v>30.4</v>
      </c>
      <c r="AB7" s="268" t="s">
        <v>213</v>
      </c>
      <c r="AC7" s="2">
        <v>5</v>
      </c>
      <c r="AD7" s="267">
        <v>23.4</v>
      </c>
      <c r="AE7" s="270" t="s">
        <v>202</v>
      </c>
      <c r="AF7" s="1"/>
    </row>
    <row r="8" spans="1:32" ht="11.25" customHeight="1">
      <c r="A8" s="210">
        <v>6</v>
      </c>
      <c r="B8" s="263">
        <v>26.2</v>
      </c>
      <c r="C8" s="263">
        <v>26.1</v>
      </c>
      <c r="D8" s="263">
        <v>26</v>
      </c>
      <c r="E8" s="263">
        <v>25.6</v>
      </c>
      <c r="F8" s="263">
        <v>25.4</v>
      </c>
      <c r="G8" s="263">
        <v>25.3</v>
      </c>
      <c r="H8" s="263">
        <v>26.7</v>
      </c>
      <c r="I8" s="263">
        <v>28</v>
      </c>
      <c r="J8" s="263">
        <v>29.5</v>
      </c>
      <c r="K8" s="263">
        <v>30.6</v>
      </c>
      <c r="L8" s="263">
        <v>30.4</v>
      </c>
      <c r="M8" s="263">
        <v>30.2</v>
      </c>
      <c r="N8" s="263">
        <v>30.2</v>
      </c>
      <c r="O8" s="263">
        <v>29.8</v>
      </c>
      <c r="P8" s="263">
        <v>29.3</v>
      </c>
      <c r="Q8" s="263">
        <v>29.5</v>
      </c>
      <c r="R8" s="263">
        <v>29.3</v>
      </c>
      <c r="S8" s="263">
        <v>29.2</v>
      </c>
      <c r="T8" s="263">
        <v>28.1</v>
      </c>
      <c r="U8" s="263">
        <v>27.6</v>
      </c>
      <c r="V8" s="263">
        <v>27.1</v>
      </c>
      <c r="W8" s="263">
        <v>26.2</v>
      </c>
      <c r="X8" s="263">
        <v>25.7</v>
      </c>
      <c r="Y8" s="263">
        <v>25.5</v>
      </c>
      <c r="Z8" s="209">
        <f t="shared" si="0"/>
        <v>27.812500000000004</v>
      </c>
      <c r="AA8" s="267">
        <v>30.7</v>
      </c>
      <c r="AB8" s="268" t="s">
        <v>384</v>
      </c>
      <c r="AC8" s="2">
        <v>6</v>
      </c>
      <c r="AD8" s="267">
        <v>25.2</v>
      </c>
      <c r="AE8" s="270" t="s">
        <v>432</v>
      </c>
      <c r="AF8" s="1"/>
    </row>
    <row r="9" spans="1:32" ht="11.25" customHeight="1">
      <c r="A9" s="210">
        <v>7</v>
      </c>
      <c r="B9" s="263">
        <v>25.9</v>
      </c>
      <c r="C9" s="263">
        <v>25.8</v>
      </c>
      <c r="D9" s="263">
        <v>25.6</v>
      </c>
      <c r="E9" s="263">
        <v>25.6</v>
      </c>
      <c r="F9" s="263">
        <v>25.7</v>
      </c>
      <c r="G9" s="263">
        <v>25.9</v>
      </c>
      <c r="H9" s="263">
        <v>25.5</v>
      </c>
      <c r="I9" s="263">
        <v>25.2</v>
      </c>
      <c r="J9" s="263">
        <v>23.3</v>
      </c>
      <c r="K9" s="263">
        <v>22.1</v>
      </c>
      <c r="L9" s="263">
        <v>22.4</v>
      </c>
      <c r="M9" s="263">
        <v>22.3</v>
      </c>
      <c r="N9" s="263">
        <v>23.3</v>
      </c>
      <c r="O9" s="263">
        <v>24.3</v>
      </c>
      <c r="P9" s="263">
        <v>24.2</v>
      </c>
      <c r="Q9" s="263">
        <v>24.9</v>
      </c>
      <c r="R9" s="263">
        <v>24.6</v>
      </c>
      <c r="S9" s="263">
        <v>23.9</v>
      </c>
      <c r="T9" s="263">
        <v>23.5</v>
      </c>
      <c r="U9" s="263">
        <v>23.5</v>
      </c>
      <c r="V9" s="263">
        <v>23.6</v>
      </c>
      <c r="W9" s="263">
        <v>23.3</v>
      </c>
      <c r="X9" s="263">
        <v>23.2</v>
      </c>
      <c r="Y9" s="263">
        <v>23.2</v>
      </c>
      <c r="Z9" s="209">
        <f t="shared" si="0"/>
        <v>24.200000000000003</v>
      </c>
      <c r="AA9" s="267">
        <v>25.9</v>
      </c>
      <c r="AB9" s="268" t="s">
        <v>416</v>
      </c>
      <c r="AC9" s="2">
        <v>7</v>
      </c>
      <c r="AD9" s="267">
        <v>21.9</v>
      </c>
      <c r="AE9" s="270" t="s">
        <v>433</v>
      </c>
      <c r="AF9" s="1"/>
    </row>
    <row r="10" spans="1:32" ht="11.25" customHeight="1">
      <c r="A10" s="210">
        <v>8</v>
      </c>
      <c r="B10" s="263">
        <v>23.1</v>
      </c>
      <c r="C10" s="263">
        <v>22.6</v>
      </c>
      <c r="D10" s="263">
        <v>22.2</v>
      </c>
      <c r="E10" s="263">
        <v>21.9</v>
      </c>
      <c r="F10" s="263">
        <v>22</v>
      </c>
      <c r="G10" s="263">
        <v>22.1</v>
      </c>
      <c r="H10" s="263">
        <v>21.6</v>
      </c>
      <c r="I10" s="263">
        <v>21.8</v>
      </c>
      <c r="J10" s="263">
        <v>24.1</v>
      </c>
      <c r="K10" s="263">
        <v>25</v>
      </c>
      <c r="L10" s="263">
        <v>24.9</v>
      </c>
      <c r="M10" s="263">
        <v>23.9</v>
      </c>
      <c r="N10" s="263">
        <v>26.2</v>
      </c>
      <c r="O10" s="263">
        <v>25.7</v>
      </c>
      <c r="P10" s="263">
        <v>25.8</v>
      </c>
      <c r="Q10" s="263">
        <v>26.2</v>
      </c>
      <c r="R10" s="263">
        <v>26</v>
      </c>
      <c r="S10" s="263">
        <v>24.6</v>
      </c>
      <c r="T10" s="263">
        <v>24.4</v>
      </c>
      <c r="U10" s="263">
        <v>24.7</v>
      </c>
      <c r="V10" s="263">
        <v>24.6</v>
      </c>
      <c r="W10" s="263">
        <v>24.8</v>
      </c>
      <c r="X10" s="263">
        <v>24.9</v>
      </c>
      <c r="Y10" s="263">
        <v>24.9</v>
      </c>
      <c r="Z10" s="209">
        <f t="shared" si="0"/>
        <v>24.08333333333333</v>
      </c>
      <c r="AA10" s="267">
        <v>26.3</v>
      </c>
      <c r="AB10" s="268" t="s">
        <v>417</v>
      </c>
      <c r="AC10" s="2">
        <v>8</v>
      </c>
      <c r="AD10" s="267">
        <v>21.3</v>
      </c>
      <c r="AE10" s="270" t="s">
        <v>434</v>
      </c>
      <c r="AF10" s="1"/>
    </row>
    <row r="11" spans="1:32" ht="11.25" customHeight="1">
      <c r="A11" s="210">
        <v>9</v>
      </c>
      <c r="B11" s="263">
        <v>24.9</v>
      </c>
      <c r="C11" s="263">
        <v>22.9</v>
      </c>
      <c r="D11" s="263">
        <v>23.7</v>
      </c>
      <c r="E11" s="263">
        <v>22.9</v>
      </c>
      <c r="F11" s="263">
        <v>22.6</v>
      </c>
      <c r="G11" s="263">
        <v>22.7</v>
      </c>
      <c r="H11" s="263">
        <v>23.1</v>
      </c>
      <c r="I11" s="263">
        <v>26.3</v>
      </c>
      <c r="J11" s="263">
        <v>28.1</v>
      </c>
      <c r="K11" s="263">
        <v>27.6</v>
      </c>
      <c r="L11" s="263">
        <v>27.6</v>
      </c>
      <c r="M11" s="263">
        <v>28</v>
      </c>
      <c r="N11" s="263">
        <v>27.6</v>
      </c>
      <c r="O11" s="263">
        <v>28.1</v>
      </c>
      <c r="P11" s="263">
        <v>27.2</v>
      </c>
      <c r="Q11" s="263">
        <v>26.5</v>
      </c>
      <c r="R11" s="263">
        <v>26.4</v>
      </c>
      <c r="S11" s="263">
        <v>25.2</v>
      </c>
      <c r="T11" s="263">
        <v>25</v>
      </c>
      <c r="U11" s="263">
        <v>25.2</v>
      </c>
      <c r="V11" s="263">
        <v>24.5</v>
      </c>
      <c r="W11" s="263">
        <v>23.7</v>
      </c>
      <c r="X11" s="263">
        <v>23.1</v>
      </c>
      <c r="Y11" s="263">
        <v>23.2</v>
      </c>
      <c r="Z11" s="209">
        <f t="shared" si="0"/>
        <v>25.254166666666666</v>
      </c>
      <c r="AA11" s="267">
        <v>28.2</v>
      </c>
      <c r="AB11" s="268" t="s">
        <v>389</v>
      </c>
      <c r="AC11" s="2">
        <v>9</v>
      </c>
      <c r="AD11" s="267">
        <v>22.4</v>
      </c>
      <c r="AE11" s="270" t="s">
        <v>435</v>
      </c>
      <c r="AF11" s="1"/>
    </row>
    <row r="12" spans="1:32" ht="11.25" customHeight="1">
      <c r="A12" s="218">
        <v>10</v>
      </c>
      <c r="B12" s="265">
        <v>23.6</v>
      </c>
      <c r="C12" s="265">
        <v>22.6</v>
      </c>
      <c r="D12" s="265">
        <v>22.1</v>
      </c>
      <c r="E12" s="265">
        <v>22</v>
      </c>
      <c r="F12" s="265">
        <v>21.4</v>
      </c>
      <c r="G12" s="265">
        <v>21.9</v>
      </c>
      <c r="H12" s="265">
        <v>23.9</v>
      </c>
      <c r="I12" s="265">
        <v>26.9</v>
      </c>
      <c r="J12" s="265">
        <v>25.8</v>
      </c>
      <c r="K12" s="265">
        <v>25.7</v>
      </c>
      <c r="L12" s="265">
        <v>26.7</v>
      </c>
      <c r="M12" s="265">
        <v>27.3</v>
      </c>
      <c r="N12" s="265">
        <v>27.4</v>
      </c>
      <c r="O12" s="265">
        <v>27.4</v>
      </c>
      <c r="P12" s="265">
        <v>26.9</v>
      </c>
      <c r="Q12" s="265">
        <v>26</v>
      </c>
      <c r="R12" s="265">
        <v>25.9</v>
      </c>
      <c r="S12" s="265">
        <v>25.3</v>
      </c>
      <c r="T12" s="265">
        <v>23.2</v>
      </c>
      <c r="U12" s="265">
        <v>22.8</v>
      </c>
      <c r="V12" s="265">
        <v>22.7</v>
      </c>
      <c r="W12" s="265">
        <v>22.5</v>
      </c>
      <c r="X12" s="265">
        <v>21.9</v>
      </c>
      <c r="Y12" s="265">
        <v>22.1</v>
      </c>
      <c r="Z12" s="219">
        <f t="shared" si="0"/>
        <v>24.333333333333332</v>
      </c>
      <c r="AA12" s="266">
        <v>27.8</v>
      </c>
      <c r="AB12" s="269" t="s">
        <v>418</v>
      </c>
      <c r="AC12" s="206">
        <v>10</v>
      </c>
      <c r="AD12" s="266">
        <v>21.3</v>
      </c>
      <c r="AE12" s="271" t="s">
        <v>436</v>
      </c>
      <c r="AF12" s="1"/>
    </row>
    <row r="13" spans="1:32" ht="11.25" customHeight="1">
      <c r="A13" s="210">
        <v>11</v>
      </c>
      <c r="B13" s="263">
        <v>21.9</v>
      </c>
      <c r="C13" s="263">
        <v>22.2</v>
      </c>
      <c r="D13" s="263">
        <v>22.5</v>
      </c>
      <c r="E13" s="263">
        <v>22.4</v>
      </c>
      <c r="F13" s="263">
        <v>22.8</v>
      </c>
      <c r="G13" s="263">
        <v>22.9</v>
      </c>
      <c r="H13" s="263">
        <v>23.3</v>
      </c>
      <c r="I13" s="263">
        <v>24.3</v>
      </c>
      <c r="J13" s="263">
        <v>24.7</v>
      </c>
      <c r="K13" s="263">
        <v>26.1</v>
      </c>
      <c r="L13" s="263">
        <v>26.6</v>
      </c>
      <c r="M13" s="263">
        <v>26.6</v>
      </c>
      <c r="N13" s="263">
        <v>25.8</v>
      </c>
      <c r="O13" s="263">
        <v>24.4</v>
      </c>
      <c r="P13" s="263">
        <v>24.1</v>
      </c>
      <c r="Q13" s="263">
        <v>24.3</v>
      </c>
      <c r="R13" s="263">
        <v>23.6</v>
      </c>
      <c r="S13" s="263">
        <v>23</v>
      </c>
      <c r="T13" s="263">
        <v>23.4</v>
      </c>
      <c r="U13" s="263">
        <v>23.4</v>
      </c>
      <c r="V13" s="263">
        <v>23</v>
      </c>
      <c r="W13" s="263">
        <v>23.1</v>
      </c>
      <c r="X13" s="263">
        <v>23</v>
      </c>
      <c r="Y13" s="263">
        <v>22.9</v>
      </c>
      <c r="Z13" s="209">
        <f t="shared" si="0"/>
        <v>23.7625</v>
      </c>
      <c r="AA13" s="267">
        <v>26.9</v>
      </c>
      <c r="AB13" s="268" t="s">
        <v>142</v>
      </c>
      <c r="AC13" s="2">
        <v>11</v>
      </c>
      <c r="AD13" s="267">
        <v>21.8</v>
      </c>
      <c r="AE13" s="270" t="s">
        <v>437</v>
      </c>
      <c r="AF13" s="1"/>
    </row>
    <row r="14" spans="1:32" ht="11.25" customHeight="1">
      <c r="A14" s="210">
        <v>12</v>
      </c>
      <c r="B14" s="263">
        <v>23</v>
      </c>
      <c r="C14" s="263">
        <v>23.2</v>
      </c>
      <c r="D14" s="263">
        <v>23.2</v>
      </c>
      <c r="E14" s="263">
        <v>22.4</v>
      </c>
      <c r="F14" s="263">
        <v>22.3</v>
      </c>
      <c r="G14" s="263">
        <v>22.5</v>
      </c>
      <c r="H14" s="263">
        <v>22.9</v>
      </c>
      <c r="I14" s="263">
        <v>24.2</v>
      </c>
      <c r="J14" s="263">
        <v>25.5</v>
      </c>
      <c r="K14" s="263">
        <v>26.2</v>
      </c>
      <c r="L14" s="263">
        <v>23.6</v>
      </c>
      <c r="M14" s="263">
        <v>23.7</v>
      </c>
      <c r="N14" s="263">
        <v>23.3</v>
      </c>
      <c r="O14" s="263">
        <v>23.5</v>
      </c>
      <c r="P14" s="263">
        <v>24.5</v>
      </c>
      <c r="Q14" s="263">
        <v>24.1</v>
      </c>
      <c r="R14" s="263">
        <v>23.5</v>
      </c>
      <c r="S14" s="263">
        <v>22.5</v>
      </c>
      <c r="T14" s="263">
        <v>22.4</v>
      </c>
      <c r="U14" s="263">
        <v>22.3</v>
      </c>
      <c r="V14" s="263">
        <v>22.1</v>
      </c>
      <c r="W14" s="263">
        <v>22.4</v>
      </c>
      <c r="X14" s="263">
        <v>22.6</v>
      </c>
      <c r="Y14" s="263">
        <v>22.8</v>
      </c>
      <c r="Z14" s="209">
        <f t="shared" si="0"/>
        <v>23.27916666666667</v>
      </c>
      <c r="AA14" s="267">
        <v>26.7</v>
      </c>
      <c r="AB14" s="268" t="s">
        <v>419</v>
      </c>
      <c r="AC14" s="2">
        <v>12</v>
      </c>
      <c r="AD14" s="267">
        <v>22.1</v>
      </c>
      <c r="AE14" s="270" t="s">
        <v>438</v>
      </c>
      <c r="AF14" s="1"/>
    </row>
    <row r="15" spans="1:32" ht="11.25" customHeight="1">
      <c r="A15" s="210">
        <v>13</v>
      </c>
      <c r="B15" s="263">
        <v>23</v>
      </c>
      <c r="C15" s="263">
        <v>22</v>
      </c>
      <c r="D15" s="263">
        <v>21.8</v>
      </c>
      <c r="E15" s="263">
        <v>22.2</v>
      </c>
      <c r="F15" s="263">
        <v>22.2</v>
      </c>
      <c r="G15" s="263">
        <v>22.4</v>
      </c>
      <c r="H15" s="263">
        <v>22.5</v>
      </c>
      <c r="I15" s="263">
        <v>22.4</v>
      </c>
      <c r="J15" s="263">
        <v>22.3</v>
      </c>
      <c r="K15" s="263">
        <v>22.2</v>
      </c>
      <c r="L15" s="263">
        <v>22.2</v>
      </c>
      <c r="M15" s="263">
        <v>21.4</v>
      </c>
      <c r="N15" s="263">
        <v>23.3</v>
      </c>
      <c r="O15" s="263">
        <v>25.3</v>
      </c>
      <c r="P15" s="263">
        <v>24.8</v>
      </c>
      <c r="Q15" s="263">
        <v>23</v>
      </c>
      <c r="R15" s="263">
        <v>22.4</v>
      </c>
      <c r="S15" s="263">
        <v>22.3</v>
      </c>
      <c r="T15" s="263">
        <v>22.5</v>
      </c>
      <c r="U15" s="263">
        <v>22.5</v>
      </c>
      <c r="V15" s="263">
        <v>22.8</v>
      </c>
      <c r="W15" s="263">
        <v>22.3</v>
      </c>
      <c r="X15" s="263">
        <v>22.3</v>
      </c>
      <c r="Y15" s="263">
        <v>22.5</v>
      </c>
      <c r="Z15" s="209">
        <f t="shared" si="0"/>
        <v>22.608333333333334</v>
      </c>
      <c r="AA15" s="267">
        <v>25.8</v>
      </c>
      <c r="AB15" s="268" t="s">
        <v>420</v>
      </c>
      <c r="AC15" s="2">
        <v>13</v>
      </c>
      <c r="AD15" s="267">
        <v>21.4</v>
      </c>
      <c r="AE15" s="270" t="s">
        <v>439</v>
      </c>
      <c r="AF15" s="1"/>
    </row>
    <row r="16" spans="1:32" ht="11.25" customHeight="1">
      <c r="A16" s="210">
        <v>14</v>
      </c>
      <c r="B16" s="263">
        <v>21.9</v>
      </c>
      <c r="C16" s="263">
        <v>21.3</v>
      </c>
      <c r="D16" s="263">
        <v>21.3</v>
      </c>
      <c r="E16" s="263">
        <v>21.1</v>
      </c>
      <c r="F16" s="263">
        <v>21.8</v>
      </c>
      <c r="G16" s="263">
        <v>22.3</v>
      </c>
      <c r="H16" s="263">
        <v>22.9</v>
      </c>
      <c r="I16" s="263">
        <v>23.3</v>
      </c>
      <c r="J16" s="263">
        <v>23.6</v>
      </c>
      <c r="K16" s="263">
        <v>24.5</v>
      </c>
      <c r="L16" s="263">
        <v>25.7</v>
      </c>
      <c r="M16" s="263">
        <v>24.4</v>
      </c>
      <c r="N16" s="263">
        <v>24</v>
      </c>
      <c r="O16" s="263">
        <v>24.1</v>
      </c>
      <c r="P16" s="263">
        <v>23.6</v>
      </c>
      <c r="Q16" s="263">
        <v>23.3</v>
      </c>
      <c r="R16" s="263">
        <v>23.3</v>
      </c>
      <c r="S16" s="263">
        <v>22.9</v>
      </c>
      <c r="T16" s="263">
        <v>22.5</v>
      </c>
      <c r="U16" s="263">
        <v>22.3</v>
      </c>
      <c r="V16" s="263">
        <v>22.1</v>
      </c>
      <c r="W16" s="263">
        <v>22.2</v>
      </c>
      <c r="X16" s="263">
        <v>22.1</v>
      </c>
      <c r="Y16" s="263">
        <v>22.1</v>
      </c>
      <c r="Z16" s="209">
        <f t="shared" si="0"/>
        <v>22.858333333333334</v>
      </c>
      <c r="AA16" s="267">
        <v>25.7</v>
      </c>
      <c r="AB16" s="268" t="s">
        <v>421</v>
      </c>
      <c r="AC16" s="2">
        <v>14</v>
      </c>
      <c r="AD16" s="267">
        <v>21.1</v>
      </c>
      <c r="AE16" s="270" t="s">
        <v>440</v>
      </c>
      <c r="AF16" s="1"/>
    </row>
    <row r="17" spans="1:32" ht="11.25" customHeight="1">
      <c r="A17" s="210">
        <v>15</v>
      </c>
      <c r="B17" s="263">
        <v>22</v>
      </c>
      <c r="C17" s="263">
        <v>22.2</v>
      </c>
      <c r="D17" s="263">
        <v>22.1</v>
      </c>
      <c r="E17" s="263">
        <v>22.2</v>
      </c>
      <c r="F17" s="263">
        <v>22.3</v>
      </c>
      <c r="G17" s="263">
        <v>22.3</v>
      </c>
      <c r="H17" s="263">
        <v>22.7</v>
      </c>
      <c r="I17" s="263">
        <v>23.1</v>
      </c>
      <c r="J17" s="263">
        <v>23.8</v>
      </c>
      <c r="K17" s="263">
        <v>24.7</v>
      </c>
      <c r="L17" s="263">
        <v>26</v>
      </c>
      <c r="M17" s="263">
        <v>25.3</v>
      </c>
      <c r="N17" s="263">
        <v>25.5</v>
      </c>
      <c r="O17" s="263">
        <v>25.4</v>
      </c>
      <c r="P17" s="263">
        <v>25.1</v>
      </c>
      <c r="Q17" s="263">
        <v>24.1</v>
      </c>
      <c r="R17" s="263">
        <v>23.6</v>
      </c>
      <c r="S17" s="263">
        <v>23.2</v>
      </c>
      <c r="T17" s="263">
        <v>22.9</v>
      </c>
      <c r="U17" s="263">
        <v>22.9</v>
      </c>
      <c r="V17" s="263">
        <v>22.9</v>
      </c>
      <c r="W17" s="263">
        <v>22.8</v>
      </c>
      <c r="X17" s="263">
        <v>22.6</v>
      </c>
      <c r="Y17" s="263">
        <v>22.6</v>
      </c>
      <c r="Z17" s="209">
        <f t="shared" si="0"/>
        <v>23.429166666666664</v>
      </c>
      <c r="AA17" s="267">
        <v>26</v>
      </c>
      <c r="AB17" s="268" t="s">
        <v>133</v>
      </c>
      <c r="AC17" s="2">
        <v>15</v>
      </c>
      <c r="AD17" s="267">
        <v>22</v>
      </c>
      <c r="AE17" s="270" t="s">
        <v>155</v>
      </c>
      <c r="AF17" s="1"/>
    </row>
    <row r="18" spans="1:32" ht="11.25" customHeight="1">
      <c r="A18" s="210">
        <v>16</v>
      </c>
      <c r="B18" s="263">
        <v>22.4</v>
      </c>
      <c r="C18" s="263">
        <v>22.2</v>
      </c>
      <c r="D18" s="263">
        <v>22.3</v>
      </c>
      <c r="E18" s="263">
        <v>22.1</v>
      </c>
      <c r="F18" s="263">
        <v>21.9</v>
      </c>
      <c r="G18" s="263">
        <v>22.1</v>
      </c>
      <c r="H18" s="263">
        <v>22.5</v>
      </c>
      <c r="I18" s="263">
        <v>22.9</v>
      </c>
      <c r="J18" s="263">
        <v>23.7</v>
      </c>
      <c r="K18" s="263">
        <v>24.8</v>
      </c>
      <c r="L18" s="263">
        <v>24.2</v>
      </c>
      <c r="M18" s="263">
        <v>24.5</v>
      </c>
      <c r="N18" s="263">
        <v>24.8</v>
      </c>
      <c r="O18" s="263">
        <v>25.4</v>
      </c>
      <c r="P18" s="263">
        <v>24.8</v>
      </c>
      <c r="Q18" s="263">
        <v>24.4</v>
      </c>
      <c r="R18" s="263">
        <v>24.4</v>
      </c>
      <c r="S18" s="263">
        <v>23.2</v>
      </c>
      <c r="T18" s="263">
        <v>22.2</v>
      </c>
      <c r="U18" s="263">
        <v>21.9</v>
      </c>
      <c r="V18" s="263">
        <v>21.6</v>
      </c>
      <c r="W18" s="263">
        <v>21.3</v>
      </c>
      <c r="X18" s="263">
        <v>21.5</v>
      </c>
      <c r="Y18" s="263">
        <v>21.4</v>
      </c>
      <c r="Z18" s="209">
        <f t="shared" si="0"/>
        <v>23.02083333333333</v>
      </c>
      <c r="AA18" s="267">
        <v>25.5</v>
      </c>
      <c r="AB18" s="268" t="s">
        <v>76</v>
      </c>
      <c r="AC18" s="2">
        <v>16</v>
      </c>
      <c r="AD18" s="267">
        <v>21.3</v>
      </c>
      <c r="AE18" s="270" t="s">
        <v>441</v>
      </c>
      <c r="AF18" s="1"/>
    </row>
    <row r="19" spans="1:32" ht="11.25" customHeight="1">
      <c r="A19" s="210">
        <v>17</v>
      </c>
      <c r="B19" s="263">
        <v>21.7</v>
      </c>
      <c r="C19" s="263">
        <v>21.5</v>
      </c>
      <c r="D19" s="263">
        <v>21.6</v>
      </c>
      <c r="E19" s="263">
        <v>21.6</v>
      </c>
      <c r="F19" s="263">
        <v>21</v>
      </c>
      <c r="G19" s="263">
        <v>21.1</v>
      </c>
      <c r="H19" s="263">
        <v>23.3</v>
      </c>
      <c r="I19" s="263">
        <v>24.8</v>
      </c>
      <c r="J19" s="263">
        <v>26.6</v>
      </c>
      <c r="K19" s="263">
        <v>27.7</v>
      </c>
      <c r="L19" s="263">
        <v>29.2</v>
      </c>
      <c r="M19" s="263">
        <v>28.3</v>
      </c>
      <c r="N19" s="263">
        <v>27.2</v>
      </c>
      <c r="O19" s="263">
        <v>26.6</v>
      </c>
      <c r="P19" s="263">
        <v>26.6</v>
      </c>
      <c r="Q19" s="263">
        <v>26</v>
      </c>
      <c r="R19" s="263">
        <v>25</v>
      </c>
      <c r="S19" s="263">
        <v>24.8</v>
      </c>
      <c r="T19" s="263">
        <v>24.2</v>
      </c>
      <c r="U19" s="263">
        <v>23.7</v>
      </c>
      <c r="V19" s="263">
        <v>23.8</v>
      </c>
      <c r="W19" s="263">
        <v>23.4</v>
      </c>
      <c r="X19" s="263">
        <v>23.2</v>
      </c>
      <c r="Y19" s="263">
        <v>22.6</v>
      </c>
      <c r="Z19" s="209">
        <f t="shared" si="0"/>
        <v>24.39583333333334</v>
      </c>
      <c r="AA19" s="267">
        <v>29.3</v>
      </c>
      <c r="AB19" s="268" t="s">
        <v>422</v>
      </c>
      <c r="AC19" s="2">
        <v>17</v>
      </c>
      <c r="AD19" s="267">
        <v>21</v>
      </c>
      <c r="AE19" s="270" t="s">
        <v>442</v>
      </c>
      <c r="AF19" s="1"/>
    </row>
    <row r="20" spans="1:32" ht="11.25" customHeight="1">
      <c r="A20" s="210">
        <v>18</v>
      </c>
      <c r="B20" s="263">
        <v>22.7</v>
      </c>
      <c r="C20" s="263">
        <v>22.3</v>
      </c>
      <c r="D20" s="263">
        <v>21.3</v>
      </c>
      <c r="E20" s="263">
        <v>21.4</v>
      </c>
      <c r="F20" s="263">
        <v>20.7</v>
      </c>
      <c r="G20" s="263">
        <v>20.6</v>
      </c>
      <c r="H20" s="263">
        <v>20.7</v>
      </c>
      <c r="I20" s="263">
        <v>20.7</v>
      </c>
      <c r="J20" s="263">
        <v>20.8</v>
      </c>
      <c r="K20" s="263">
        <v>21.1</v>
      </c>
      <c r="L20" s="263">
        <v>21.4</v>
      </c>
      <c r="M20" s="263">
        <v>22</v>
      </c>
      <c r="N20" s="263">
        <v>21.8</v>
      </c>
      <c r="O20" s="263">
        <v>21.6</v>
      </c>
      <c r="P20" s="263">
        <v>21.1</v>
      </c>
      <c r="Q20" s="263">
        <v>20.8</v>
      </c>
      <c r="R20" s="263">
        <v>20.8</v>
      </c>
      <c r="S20" s="263">
        <v>20.8</v>
      </c>
      <c r="T20" s="263">
        <v>20.8</v>
      </c>
      <c r="U20" s="263">
        <v>20.6</v>
      </c>
      <c r="V20" s="263">
        <v>20.4</v>
      </c>
      <c r="W20" s="263">
        <v>20.5</v>
      </c>
      <c r="X20" s="263">
        <v>20.6</v>
      </c>
      <c r="Y20" s="263">
        <v>20.6</v>
      </c>
      <c r="Z20" s="209">
        <f t="shared" si="0"/>
        <v>21.087500000000006</v>
      </c>
      <c r="AA20" s="267">
        <v>22.8</v>
      </c>
      <c r="AB20" s="268" t="s">
        <v>423</v>
      </c>
      <c r="AC20" s="2">
        <v>18</v>
      </c>
      <c r="AD20" s="267">
        <v>20.4</v>
      </c>
      <c r="AE20" s="270" t="s">
        <v>241</v>
      </c>
      <c r="AF20" s="1"/>
    </row>
    <row r="21" spans="1:32" ht="11.25" customHeight="1">
      <c r="A21" s="210">
        <v>19</v>
      </c>
      <c r="B21" s="263">
        <v>20.7</v>
      </c>
      <c r="C21" s="263">
        <v>20.8</v>
      </c>
      <c r="D21" s="263">
        <v>20.8</v>
      </c>
      <c r="E21" s="263">
        <v>20.8</v>
      </c>
      <c r="F21" s="263">
        <v>20.7</v>
      </c>
      <c r="G21" s="263">
        <v>20.7</v>
      </c>
      <c r="H21" s="263">
        <v>20.7</v>
      </c>
      <c r="I21" s="263">
        <v>21</v>
      </c>
      <c r="J21" s="263">
        <v>20.6</v>
      </c>
      <c r="K21" s="263">
        <v>21.2</v>
      </c>
      <c r="L21" s="263">
        <v>21</v>
      </c>
      <c r="M21" s="263">
        <v>21.2</v>
      </c>
      <c r="N21" s="263">
        <v>20.8</v>
      </c>
      <c r="O21" s="263">
        <v>21.7</v>
      </c>
      <c r="P21" s="263">
        <v>21.3</v>
      </c>
      <c r="Q21" s="263">
        <v>20.4</v>
      </c>
      <c r="R21" s="263">
        <v>19.6</v>
      </c>
      <c r="S21" s="263">
        <v>19.6</v>
      </c>
      <c r="T21" s="263">
        <v>19.6</v>
      </c>
      <c r="U21" s="263">
        <v>19.8</v>
      </c>
      <c r="V21" s="263">
        <v>20</v>
      </c>
      <c r="W21" s="263">
        <v>20</v>
      </c>
      <c r="X21" s="263">
        <v>19.7</v>
      </c>
      <c r="Y21" s="263">
        <v>19.4</v>
      </c>
      <c r="Z21" s="209">
        <f t="shared" si="0"/>
        <v>20.504166666666666</v>
      </c>
      <c r="AA21" s="267">
        <v>21.8</v>
      </c>
      <c r="AB21" s="268" t="s">
        <v>424</v>
      </c>
      <c r="AC21" s="2">
        <v>19</v>
      </c>
      <c r="AD21" s="267">
        <v>19.4</v>
      </c>
      <c r="AE21" s="270" t="s">
        <v>66</v>
      </c>
      <c r="AF21" s="1"/>
    </row>
    <row r="22" spans="1:32" ht="11.25" customHeight="1">
      <c r="A22" s="218">
        <v>20</v>
      </c>
      <c r="B22" s="265">
        <v>19.2</v>
      </c>
      <c r="C22" s="265">
        <v>19.3</v>
      </c>
      <c r="D22" s="265">
        <v>19.1</v>
      </c>
      <c r="E22" s="265">
        <v>18.9</v>
      </c>
      <c r="F22" s="265">
        <v>18.7</v>
      </c>
      <c r="G22" s="265">
        <v>18.6</v>
      </c>
      <c r="H22" s="265">
        <v>18.6</v>
      </c>
      <c r="I22" s="265">
        <v>18.8</v>
      </c>
      <c r="J22" s="265">
        <v>19.1</v>
      </c>
      <c r="K22" s="265">
        <v>19.1</v>
      </c>
      <c r="L22" s="265">
        <v>19.5</v>
      </c>
      <c r="M22" s="265">
        <v>19.4</v>
      </c>
      <c r="N22" s="265">
        <v>19.7</v>
      </c>
      <c r="O22" s="265">
        <v>18.7</v>
      </c>
      <c r="P22" s="265">
        <v>19</v>
      </c>
      <c r="Q22" s="265">
        <v>18.8</v>
      </c>
      <c r="R22" s="265">
        <v>18.3</v>
      </c>
      <c r="S22" s="265">
        <v>18.2</v>
      </c>
      <c r="T22" s="265">
        <v>18.3</v>
      </c>
      <c r="U22" s="265">
        <v>17.7</v>
      </c>
      <c r="V22" s="265">
        <v>17.5</v>
      </c>
      <c r="W22" s="265">
        <v>17.5</v>
      </c>
      <c r="X22" s="265">
        <v>17.3</v>
      </c>
      <c r="Y22" s="265">
        <v>17.1</v>
      </c>
      <c r="Z22" s="219">
        <f t="shared" si="0"/>
        <v>18.6</v>
      </c>
      <c r="AA22" s="266">
        <v>20</v>
      </c>
      <c r="AB22" s="269" t="s">
        <v>342</v>
      </c>
      <c r="AC22" s="206">
        <v>20</v>
      </c>
      <c r="AD22" s="266">
        <v>17.1</v>
      </c>
      <c r="AE22" s="271" t="s">
        <v>66</v>
      </c>
      <c r="AF22" s="1"/>
    </row>
    <row r="23" spans="1:32" ht="11.25" customHeight="1">
      <c r="A23" s="210">
        <v>21</v>
      </c>
      <c r="B23" s="263">
        <v>17.1</v>
      </c>
      <c r="C23" s="263">
        <v>17.5</v>
      </c>
      <c r="D23" s="263">
        <v>17.9</v>
      </c>
      <c r="E23" s="263">
        <v>18.2</v>
      </c>
      <c r="F23" s="263">
        <v>17.9</v>
      </c>
      <c r="G23" s="263">
        <v>18</v>
      </c>
      <c r="H23" s="263">
        <v>18.4</v>
      </c>
      <c r="I23" s="263">
        <v>20.3</v>
      </c>
      <c r="J23" s="263">
        <v>21.4</v>
      </c>
      <c r="K23" s="263">
        <v>22.6</v>
      </c>
      <c r="L23" s="263">
        <v>22.3</v>
      </c>
      <c r="M23" s="263">
        <v>21.5</v>
      </c>
      <c r="N23" s="263">
        <v>21.5</v>
      </c>
      <c r="O23" s="263">
        <v>21.9</v>
      </c>
      <c r="P23" s="263">
        <v>21.3</v>
      </c>
      <c r="Q23" s="263">
        <v>20.9</v>
      </c>
      <c r="R23" s="263">
        <v>20.6</v>
      </c>
      <c r="S23" s="263">
        <v>20.1</v>
      </c>
      <c r="T23" s="263">
        <v>19.8</v>
      </c>
      <c r="U23" s="263">
        <v>20</v>
      </c>
      <c r="V23" s="263">
        <v>20.2</v>
      </c>
      <c r="W23" s="263">
        <v>20.1</v>
      </c>
      <c r="X23" s="263">
        <v>19.3</v>
      </c>
      <c r="Y23" s="263">
        <v>19.2</v>
      </c>
      <c r="Z23" s="209">
        <f t="shared" si="0"/>
        <v>19.916666666666668</v>
      </c>
      <c r="AA23" s="267">
        <v>22.8</v>
      </c>
      <c r="AB23" s="268" t="s">
        <v>392</v>
      </c>
      <c r="AC23" s="2">
        <v>21</v>
      </c>
      <c r="AD23" s="267">
        <v>17</v>
      </c>
      <c r="AE23" s="270" t="s">
        <v>443</v>
      </c>
      <c r="AF23" s="1"/>
    </row>
    <row r="24" spans="1:32" ht="11.25" customHeight="1">
      <c r="A24" s="210">
        <v>22</v>
      </c>
      <c r="B24" s="263">
        <v>19.2</v>
      </c>
      <c r="C24" s="263">
        <v>18.8</v>
      </c>
      <c r="D24" s="263">
        <v>19</v>
      </c>
      <c r="E24" s="263">
        <v>19.1</v>
      </c>
      <c r="F24" s="263">
        <v>19.3</v>
      </c>
      <c r="G24" s="263">
        <v>19.7</v>
      </c>
      <c r="H24" s="263">
        <v>20.2</v>
      </c>
      <c r="I24" s="263">
        <v>20.1</v>
      </c>
      <c r="J24" s="263">
        <v>20</v>
      </c>
      <c r="K24" s="263">
        <v>19.8</v>
      </c>
      <c r="L24" s="263">
        <v>19.7</v>
      </c>
      <c r="M24" s="263">
        <v>19.5</v>
      </c>
      <c r="N24" s="263">
        <v>19.2</v>
      </c>
      <c r="O24" s="263">
        <v>19.6</v>
      </c>
      <c r="P24" s="263">
        <v>19.5</v>
      </c>
      <c r="Q24" s="263">
        <v>19.8</v>
      </c>
      <c r="R24" s="263">
        <v>20</v>
      </c>
      <c r="S24" s="263">
        <v>20.1</v>
      </c>
      <c r="T24" s="263">
        <v>20.4</v>
      </c>
      <c r="U24" s="263">
        <v>20.6</v>
      </c>
      <c r="V24" s="263">
        <v>21.3</v>
      </c>
      <c r="W24" s="263">
        <v>21.6</v>
      </c>
      <c r="X24" s="263">
        <v>20.6</v>
      </c>
      <c r="Y24" s="263">
        <v>20.4</v>
      </c>
      <c r="Z24" s="209">
        <f t="shared" si="0"/>
        <v>19.895833333333336</v>
      </c>
      <c r="AA24" s="267">
        <v>21.7</v>
      </c>
      <c r="AB24" s="268" t="s">
        <v>425</v>
      </c>
      <c r="AC24" s="2">
        <v>22</v>
      </c>
      <c r="AD24" s="267">
        <v>18.7</v>
      </c>
      <c r="AE24" s="270" t="s">
        <v>444</v>
      </c>
      <c r="AF24" s="1"/>
    </row>
    <row r="25" spans="1:32" ht="11.25" customHeight="1">
      <c r="A25" s="210">
        <v>23</v>
      </c>
      <c r="B25" s="263">
        <v>20.4</v>
      </c>
      <c r="C25" s="263">
        <v>20.6</v>
      </c>
      <c r="D25" s="263">
        <v>20.5</v>
      </c>
      <c r="E25" s="263">
        <v>20.2</v>
      </c>
      <c r="F25" s="263">
        <v>19.7</v>
      </c>
      <c r="G25" s="263">
        <v>19.6</v>
      </c>
      <c r="H25" s="263">
        <v>19.8</v>
      </c>
      <c r="I25" s="263">
        <v>20.4</v>
      </c>
      <c r="J25" s="263">
        <v>21</v>
      </c>
      <c r="K25" s="263">
        <v>22.1</v>
      </c>
      <c r="L25" s="263">
        <v>21.5</v>
      </c>
      <c r="M25" s="263">
        <v>22</v>
      </c>
      <c r="N25" s="263">
        <v>22.1</v>
      </c>
      <c r="O25" s="263">
        <v>22.3</v>
      </c>
      <c r="P25" s="263">
        <v>22</v>
      </c>
      <c r="Q25" s="263">
        <v>21.8</v>
      </c>
      <c r="R25" s="263">
        <v>21.6</v>
      </c>
      <c r="S25" s="263">
        <v>21.1</v>
      </c>
      <c r="T25" s="263">
        <v>20.6</v>
      </c>
      <c r="U25" s="263">
        <v>20.7</v>
      </c>
      <c r="V25" s="263">
        <v>20.6</v>
      </c>
      <c r="W25" s="263">
        <v>20.5</v>
      </c>
      <c r="X25" s="263">
        <v>20.7</v>
      </c>
      <c r="Y25" s="263">
        <v>20.7</v>
      </c>
      <c r="Z25" s="209">
        <f t="shared" si="0"/>
        <v>20.937500000000004</v>
      </c>
      <c r="AA25" s="267">
        <v>22.6</v>
      </c>
      <c r="AB25" s="268" t="s">
        <v>161</v>
      </c>
      <c r="AC25" s="2">
        <v>23</v>
      </c>
      <c r="AD25" s="267">
        <v>19.5</v>
      </c>
      <c r="AE25" s="270" t="s">
        <v>187</v>
      </c>
      <c r="AF25" s="1"/>
    </row>
    <row r="26" spans="1:32" ht="11.25" customHeight="1">
      <c r="A26" s="210">
        <v>24</v>
      </c>
      <c r="B26" s="263">
        <v>20.7</v>
      </c>
      <c r="C26" s="263">
        <v>21</v>
      </c>
      <c r="D26" s="263">
        <v>20.6</v>
      </c>
      <c r="E26" s="263">
        <v>20.5</v>
      </c>
      <c r="F26" s="263">
        <v>20.6</v>
      </c>
      <c r="G26" s="263">
        <v>20.6</v>
      </c>
      <c r="H26" s="263">
        <v>21.2</v>
      </c>
      <c r="I26" s="263">
        <v>21.8</v>
      </c>
      <c r="J26" s="263">
        <v>21.7</v>
      </c>
      <c r="K26" s="263">
        <v>21.6</v>
      </c>
      <c r="L26" s="263">
        <v>21.9</v>
      </c>
      <c r="M26" s="263">
        <v>22.2</v>
      </c>
      <c r="N26" s="263">
        <v>21.9</v>
      </c>
      <c r="O26" s="263">
        <v>21.1</v>
      </c>
      <c r="P26" s="263">
        <v>20.9</v>
      </c>
      <c r="Q26" s="263">
        <v>20.3</v>
      </c>
      <c r="R26" s="263">
        <v>20.2</v>
      </c>
      <c r="S26" s="263">
        <v>20.6</v>
      </c>
      <c r="T26" s="263">
        <v>20.6</v>
      </c>
      <c r="U26" s="263">
        <v>20.6</v>
      </c>
      <c r="V26" s="263">
        <v>21.1</v>
      </c>
      <c r="W26" s="263">
        <v>20.8</v>
      </c>
      <c r="X26" s="263">
        <v>20.5</v>
      </c>
      <c r="Y26" s="263">
        <v>20</v>
      </c>
      <c r="Z26" s="209">
        <f t="shared" si="0"/>
        <v>20.958333333333336</v>
      </c>
      <c r="AA26" s="267">
        <v>22.5</v>
      </c>
      <c r="AB26" s="268" t="s">
        <v>426</v>
      </c>
      <c r="AC26" s="2">
        <v>24</v>
      </c>
      <c r="AD26" s="267">
        <v>20</v>
      </c>
      <c r="AE26" s="270" t="s">
        <v>66</v>
      </c>
      <c r="AF26" s="1"/>
    </row>
    <row r="27" spans="1:32" ht="11.25" customHeight="1">
      <c r="A27" s="210">
        <v>25</v>
      </c>
      <c r="B27" s="263">
        <v>19.9</v>
      </c>
      <c r="C27" s="263">
        <v>19.6</v>
      </c>
      <c r="D27" s="263">
        <v>19.9</v>
      </c>
      <c r="E27" s="263">
        <v>19.5</v>
      </c>
      <c r="F27" s="263">
        <v>19.1</v>
      </c>
      <c r="G27" s="263">
        <v>19.4</v>
      </c>
      <c r="H27" s="263">
        <v>20.5</v>
      </c>
      <c r="I27" s="263">
        <v>22.1</v>
      </c>
      <c r="J27" s="263">
        <v>23.5</v>
      </c>
      <c r="K27" s="263">
        <v>25.7</v>
      </c>
      <c r="L27" s="263">
        <v>26.2</v>
      </c>
      <c r="M27" s="263">
        <v>25.7</v>
      </c>
      <c r="N27" s="263">
        <v>26.3</v>
      </c>
      <c r="O27" s="263">
        <v>25.1</v>
      </c>
      <c r="P27" s="263">
        <v>25.6</v>
      </c>
      <c r="Q27" s="263">
        <v>25.5</v>
      </c>
      <c r="R27" s="263">
        <v>25.1</v>
      </c>
      <c r="S27" s="263">
        <v>23.3</v>
      </c>
      <c r="T27" s="263">
        <v>22.5</v>
      </c>
      <c r="U27" s="263">
        <v>22</v>
      </c>
      <c r="V27" s="263">
        <v>22.1</v>
      </c>
      <c r="W27" s="263">
        <v>22.1</v>
      </c>
      <c r="X27" s="263">
        <v>22.2</v>
      </c>
      <c r="Y27" s="263">
        <v>22.6</v>
      </c>
      <c r="Z27" s="209">
        <f t="shared" si="0"/>
        <v>22.72916666666667</v>
      </c>
      <c r="AA27" s="267">
        <v>26.8</v>
      </c>
      <c r="AB27" s="268" t="s">
        <v>390</v>
      </c>
      <c r="AC27" s="2">
        <v>25</v>
      </c>
      <c r="AD27" s="267">
        <v>19</v>
      </c>
      <c r="AE27" s="270" t="s">
        <v>336</v>
      </c>
      <c r="AF27" s="1"/>
    </row>
    <row r="28" spans="1:32" ht="11.25" customHeight="1">
      <c r="A28" s="210">
        <v>26</v>
      </c>
      <c r="B28" s="263">
        <v>22.4</v>
      </c>
      <c r="C28" s="263">
        <v>22.2</v>
      </c>
      <c r="D28" s="263">
        <v>22</v>
      </c>
      <c r="E28" s="263">
        <v>22.2</v>
      </c>
      <c r="F28" s="263">
        <v>22.4</v>
      </c>
      <c r="G28" s="263">
        <v>22.7</v>
      </c>
      <c r="H28" s="263">
        <v>23.4</v>
      </c>
      <c r="I28" s="263">
        <v>24.8</v>
      </c>
      <c r="J28" s="263">
        <v>24.1</v>
      </c>
      <c r="K28" s="263">
        <v>24.5</v>
      </c>
      <c r="L28" s="263">
        <v>24.6</v>
      </c>
      <c r="M28" s="263">
        <v>25.4</v>
      </c>
      <c r="N28" s="263">
        <v>25.2</v>
      </c>
      <c r="O28" s="263">
        <v>25.2</v>
      </c>
      <c r="P28" s="263">
        <v>24.5</v>
      </c>
      <c r="Q28" s="263">
        <v>24.2</v>
      </c>
      <c r="R28" s="263">
        <v>23.8</v>
      </c>
      <c r="S28" s="263">
        <v>23.2</v>
      </c>
      <c r="T28" s="263">
        <v>23.4</v>
      </c>
      <c r="U28" s="263">
        <v>23.5</v>
      </c>
      <c r="V28" s="263">
        <v>23.1</v>
      </c>
      <c r="W28" s="263">
        <v>23.2</v>
      </c>
      <c r="X28" s="263">
        <v>22.7</v>
      </c>
      <c r="Y28" s="263">
        <v>22.7</v>
      </c>
      <c r="Z28" s="209">
        <f t="shared" si="0"/>
        <v>23.558333333333337</v>
      </c>
      <c r="AA28" s="267">
        <v>25.9</v>
      </c>
      <c r="AB28" s="268" t="s">
        <v>57</v>
      </c>
      <c r="AC28" s="2">
        <v>26</v>
      </c>
      <c r="AD28" s="267">
        <v>22</v>
      </c>
      <c r="AE28" s="270" t="s">
        <v>445</v>
      </c>
      <c r="AF28" s="1"/>
    </row>
    <row r="29" spans="1:32" ht="11.25" customHeight="1">
      <c r="A29" s="210">
        <v>27</v>
      </c>
      <c r="B29" s="263">
        <v>22.8</v>
      </c>
      <c r="C29" s="263">
        <v>23.1</v>
      </c>
      <c r="D29" s="263">
        <v>23</v>
      </c>
      <c r="E29" s="263">
        <v>22.8</v>
      </c>
      <c r="F29" s="263">
        <v>22.3</v>
      </c>
      <c r="G29" s="263">
        <v>22.1</v>
      </c>
      <c r="H29" s="263">
        <v>22.9</v>
      </c>
      <c r="I29" s="263">
        <v>23.5</v>
      </c>
      <c r="J29" s="263">
        <v>25.4</v>
      </c>
      <c r="K29" s="263">
        <v>26.3</v>
      </c>
      <c r="L29" s="263">
        <v>25.6</v>
      </c>
      <c r="M29" s="263">
        <v>25.7</v>
      </c>
      <c r="N29" s="263">
        <v>24.9</v>
      </c>
      <c r="O29" s="263">
        <v>25.4</v>
      </c>
      <c r="P29" s="263">
        <v>25.4</v>
      </c>
      <c r="Q29" s="263">
        <v>25</v>
      </c>
      <c r="R29" s="263">
        <v>24.8</v>
      </c>
      <c r="S29" s="263">
        <v>25</v>
      </c>
      <c r="T29" s="263">
        <v>24.7</v>
      </c>
      <c r="U29" s="263">
        <v>24.7</v>
      </c>
      <c r="V29" s="263">
        <v>23.9</v>
      </c>
      <c r="W29" s="263">
        <v>23.3</v>
      </c>
      <c r="X29" s="263">
        <v>23</v>
      </c>
      <c r="Y29" s="263">
        <v>22.8</v>
      </c>
      <c r="Z29" s="209">
        <f t="shared" si="0"/>
        <v>24.099999999999994</v>
      </c>
      <c r="AA29" s="267">
        <v>26.7</v>
      </c>
      <c r="AB29" s="268" t="s">
        <v>390</v>
      </c>
      <c r="AC29" s="2">
        <v>27</v>
      </c>
      <c r="AD29" s="267">
        <v>21.9</v>
      </c>
      <c r="AE29" s="270" t="s">
        <v>446</v>
      </c>
      <c r="AF29" s="1"/>
    </row>
    <row r="30" spans="1:32" ht="11.25" customHeight="1">
      <c r="A30" s="210">
        <v>28</v>
      </c>
      <c r="B30" s="263">
        <v>23.9</v>
      </c>
      <c r="C30" s="263">
        <v>24.2</v>
      </c>
      <c r="D30" s="263">
        <v>24.2</v>
      </c>
      <c r="E30" s="263">
        <v>23.7</v>
      </c>
      <c r="F30" s="263">
        <v>23.7</v>
      </c>
      <c r="G30" s="263">
        <v>24.1</v>
      </c>
      <c r="H30" s="263">
        <v>24.8</v>
      </c>
      <c r="I30" s="263">
        <v>25.6</v>
      </c>
      <c r="J30" s="263">
        <v>26.8</v>
      </c>
      <c r="K30" s="263">
        <v>27.9</v>
      </c>
      <c r="L30" s="263">
        <v>27.8</v>
      </c>
      <c r="M30" s="263">
        <v>26.9</v>
      </c>
      <c r="N30" s="263">
        <v>27.8</v>
      </c>
      <c r="O30" s="263">
        <v>27.7</v>
      </c>
      <c r="P30" s="263">
        <v>25.4</v>
      </c>
      <c r="Q30" s="263">
        <v>25.7</v>
      </c>
      <c r="R30" s="263">
        <v>25.2</v>
      </c>
      <c r="S30" s="263">
        <v>24.5</v>
      </c>
      <c r="T30" s="263">
        <v>24.2</v>
      </c>
      <c r="U30" s="263">
        <v>24.1</v>
      </c>
      <c r="V30" s="263">
        <v>23.7</v>
      </c>
      <c r="W30" s="263">
        <v>22.9</v>
      </c>
      <c r="X30" s="263">
        <v>22.9</v>
      </c>
      <c r="Y30" s="263">
        <v>22.4</v>
      </c>
      <c r="Z30" s="209">
        <f t="shared" si="0"/>
        <v>25.004166666666663</v>
      </c>
      <c r="AA30" s="267">
        <v>28.8</v>
      </c>
      <c r="AB30" s="268" t="s">
        <v>427</v>
      </c>
      <c r="AC30" s="2">
        <v>28</v>
      </c>
      <c r="AD30" s="267">
        <v>22.4</v>
      </c>
      <c r="AE30" s="270" t="s">
        <v>66</v>
      </c>
      <c r="AF30" s="1"/>
    </row>
    <row r="31" spans="1:32" ht="11.25" customHeight="1">
      <c r="A31" s="210">
        <v>29</v>
      </c>
      <c r="B31" s="263">
        <v>22.2</v>
      </c>
      <c r="C31" s="263">
        <v>22.2</v>
      </c>
      <c r="D31" s="263">
        <v>22.3</v>
      </c>
      <c r="E31" s="263">
        <v>22.4</v>
      </c>
      <c r="F31" s="263">
        <v>22.5</v>
      </c>
      <c r="G31" s="263">
        <v>22.9</v>
      </c>
      <c r="H31" s="263">
        <v>22.8</v>
      </c>
      <c r="I31" s="263">
        <v>22.6</v>
      </c>
      <c r="J31" s="263">
        <v>22</v>
      </c>
      <c r="K31" s="263">
        <v>21.9</v>
      </c>
      <c r="L31" s="263">
        <v>21.9</v>
      </c>
      <c r="M31" s="263">
        <v>21.9</v>
      </c>
      <c r="N31" s="263">
        <v>21.8</v>
      </c>
      <c r="O31" s="263">
        <v>21.8</v>
      </c>
      <c r="P31" s="263">
        <v>21.1</v>
      </c>
      <c r="Q31" s="263">
        <v>21</v>
      </c>
      <c r="R31" s="263">
        <v>21</v>
      </c>
      <c r="S31" s="263">
        <v>21</v>
      </c>
      <c r="T31" s="263">
        <v>20.6</v>
      </c>
      <c r="U31" s="263">
        <v>20</v>
      </c>
      <c r="V31" s="263">
        <v>19.1</v>
      </c>
      <c r="W31" s="263">
        <v>19</v>
      </c>
      <c r="X31" s="263">
        <v>17.7</v>
      </c>
      <c r="Y31" s="263">
        <v>17</v>
      </c>
      <c r="Z31" s="209">
        <f t="shared" si="0"/>
        <v>21.195833333333336</v>
      </c>
      <c r="AA31" s="267">
        <v>23.2</v>
      </c>
      <c r="AB31" s="268" t="s">
        <v>428</v>
      </c>
      <c r="AC31" s="2">
        <v>29</v>
      </c>
      <c r="AD31" s="267">
        <v>17</v>
      </c>
      <c r="AE31" s="270" t="s">
        <v>66</v>
      </c>
      <c r="AF31" s="1"/>
    </row>
    <row r="32" spans="1:32" ht="11.25" customHeight="1">
      <c r="A32" s="210">
        <v>30</v>
      </c>
      <c r="B32" s="263">
        <v>16.2</v>
      </c>
      <c r="C32" s="263">
        <v>15.5</v>
      </c>
      <c r="D32" s="263">
        <v>14.9</v>
      </c>
      <c r="E32" s="263">
        <v>15.4</v>
      </c>
      <c r="F32" s="263">
        <v>14.3</v>
      </c>
      <c r="G32" s="263">
        <v>13.7</v>
      </c>
      <c r="H32" s="263">
        <v>17.2</v>
      </c>
      <c r="I32" s="263">
        <v>19.6</v>
      </c>
      <c r="J32" s="263">
        <v>20.8</v>
      </c>
      <c r="K32" s="263">
        <v>20.8</v>
      </c>
      <c r="L32" s="263">
        <v>21.1</v>
      </c>
      <c r="M32" s="263">
        <v>21.2</v>
      </c>
      <c r="N32" s="263">
        <v>21.4</v>
      </c>
      <c r="O32" s="263">
        <v>21</v>
      </c>
      <c r="P32" s="263">
        <v>20.5</v>
      </c>
      <c r="Q32" s="263">
        <v>20.6</v>
      </c>
      <c r="R32" s="263">
        <v>20.2</v>
      </c>
      <c r="S32" s="263">
        <v>18.9</v>
      </c>
      <c r="T32" s="263">
        <v>18.6</v>
      </c>
      <c r="U32" s="263">
        <v>18.6</v>
      </c>
      <c r="V32" s="263">
        <v>18.6</v>
      </c>
      <c r="W32" s="263">
        <v>18.7</v>
      </c>
      <c r="X32" s="263">
        <v>19</v>
      </c>
      <c r="Y32" s="263">
        <v>19.3</v>
      </c>
      <c r="Z32" s="209">
        <f t="shared" si="0"/>
        <v>18.587500000000002</v>
      </c>
      <c r="AA32" s="267">
        <v>21.8</v>
      </c>
      <c r="AB32" s="268" t="s">
        <v>429</v>
      </c>
      <c r="AC32" s="2">
        <v>30</v>
      </c>
      <c r="AD32" s="267">
        <v>13.6</v>
      </c>
      <c r="AE32" s="270" t="s">
        <v>399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22.043333333333333</v>
      </c>
      <c r="C34" s="212">
        <f t="shared" si="1"/>
        <v>21.88333333333334</v>
      </c>
      <c r="D34" s="212">
        <f t="shared" si="1"/>
        <v>21.866666666666667</v>
      </c>
      <c r="E34" s="212">
        <f t="shared" si="1"/>
        <v>21.796666666666667</v>
      </c>
      <c r="F34" s="212">
        <f t="shared" si="1"/>
        <v>21.579999999999995</v>
      </c>
      <c r="G34" s="212">
        <f t="shared" si="1"/>
        <v>21.720000000000006</v>
      </c>
      <c r="H34" s="212">
        <f t="shared" si="1"/>
        <v>22.56666666666666</v>
      </c>
      <c r="I34" s="212">
        <f t="shared" si="1"/>
        <v>23.52</v>
      </c>
      <c r="J34" s="212">
        <f t="shared" si="1"/>
        <v>24.11666666666667</v>
      </c>
      <c r="K34" s="212">
        <f t="shared" si="1"/>
        <v>24.636666666666663</v>
      </c>
      <c r="L34" s="212">
        <f t="shared" si="1"/>
        <v>24.763333333333335</v>
      </c>
      <c r="M34" s="212">
        <f t="shared" si="1"/>
        <v>24.64</v>
      </c>
      <c r="N34" s="212">
        <f t="shared" si="1"/>
        <v>24.75</v>
      </c>
      <c r="O34" s="212">
        <f t="shared" si="1"/>
        <v>24.686666666666667</v>
      </c>
      <c r="P34" s="212">
        <f t="shared" si="1"/>
        <v>24.31666666666667</v>
      </c>
      <c r="Q34" s="212">
        <f t="shared" si="1"/>
        <v>24.029999999999998</v>
      </c>
      <c r="R34" s="212">
        <f>AVERAGE(R3:R33)</f>
        <v>23.680000000000003</v>
      </c>
      <c r="S34" s="212">
        <f aca="true" t="shared" si="2" ref="S34:Y34">AVERAGE(S3:S33)</f>
        <v>23.15</v>
      </c>
      <c r="T34" s="212">
        <f t="shared" si="2"/>
        <v>22.780000000000005</v>
      </c>
      <c r="U34" s="212">
        <f t="shared" si="2"/>
        <v>22.650000000000002</v>
      </c>
      <c r="V34" s="212">
        <f t="shared" si="2"/>
        <v>22.54333333333334</v>
      </c>
      <c r="W34" s="212">
        <f t="shared" si="2"/>
        <v>22.363333333333337</v>
      </c>
      <c r="X34" s="212">
        <f t="shared" si="2"/>
        <v>22.116666666666674</v>
      </c>
      <c r="Y34" s="212">
        <f t="shared" si="2"/>
        <v>21.976666666666667</v>
      </c>
      <c r="Z34" s="212">
        <f>AVERAGE(B3:Y33)</f>
        <v>23.09069444444447</v>
      </c>
      <c r="AA34" s="213">
        <f>(AVERAGE(最高))</f>
        <v>25.819999999999997</v>
      </c>
      <c r="AB34" s="214"/>
      <c r="AC34" s="215"/>
      <c r="AD34" s="213">
        <f>(AVERAGE(最低))</f>
        <v>20.75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6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1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21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2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30.7</v>
      </c>
      <c r="C46" s="251">
        <v>6</v>
      </c>
      <c r="D46" s="272" t="s">
        <v>384</v>
      </c>
      <c r="E46" s="192"/>
      <c r="F46" s="155"/>
      <c r="G46" s="156">
        <f>MIN(最低)</f>
        <v>13.6</v>
      </c>
      <c r="H46" s="251">
        <v>30</v>
      </c>
      <c r="I46" s="273" t="s">
        <v>399</v>
      </c>
    </row>
    <row r="47" spans="1:9" ht="11.25" customHeight="1">
      <c r="A47" s="157"/>
      <c r="B47" s="158"/>
      <c r="C47" s="251"/>
      <c r="D47" s="272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3"/>
      <c r="D48" s="279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日立市役所</cp:lastModifiedBy>
  <cp:lastPrinted>2014-11-01T01:05:37Z</cp:lastPrinted>
  <dcterms:created xsi:type="dcterms:W3CDTF">1998-01-05T04:07:11Z</dcterms:created>
  <dcterms:modified xsi:type="dcterms:W3CDTF">2017-01-01T04:50:47Z</dcterms:modified>
  <cp:category/>
  <cp:version/>
  <cp:contentType/>
  <cp:contentStatus/>
</cp:coreProperties>
</file>