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60" windowWidth="12630" windowHeight="10400" activeTab="0"/>
  </bookViews>
  <sheets>
    <sheet name="月合計" sheetId="1" r:id="rId1"/>
    <sheet name="日照割合" sheetId="2" r:id="rId2"/>
  </sheets>
  <definedNames>
    <definedName name="_xlfn.SINGLE" hidden="1">#NAME?</definedName>
  </definedNames>
  <calcPr fullCalcOnLoad="1"/>
</workbook>
</file>

<file path=xl/comments1.xml><?xml version="1.0" encoding="utf-8"?>
<comments xmlns="http://schemas.openxmlformats.org/spreadsheetml/2006/main">
  <authors>
    <author>Amagai</author>
  </authors>
  <commentList>
    <comment ref="N43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1993年8月1日から日照計により測定
</t>
        </r>
      </text>
    </comment>
    <comment ref="N28" authorId="0">
      <text>
        <r>
          <rPr>
            <b/>
            <sz val="9"/>
            <rFont val="ＭＳ Ｐゴシック"/>
            <family val="3"/>
          </rPr>
          <t>Amagai:</t>
        </r>
        <r>
          <rPr>
            <sz val="9"/>
            <rFont val="ＭＳ Ｐゴシック"/>
            <family val="3"/>
          </rPr>
          <t xml:space="preserve">
1978年2月1日からアメダスのデータを利用</t>
        </r>
      </text>
    </comment>
  </commentList>
</comments>
</file>

<file path=xl/sharedStrings.xml><?xml version="1.0" encoding="utf-8"?>
<sst xmlns="http://schemas.openxmlformats.org/spreadsheetml/2006/main" count="89" uniqueCount="32">
  <si>
    <t>月</t>
  </si>
  <si>
    <t>年合計</t>
  </si>
  <si>
    <t xml:space="preserve">      -</t>
  </si>
  <si>
    <t>可照時間</t>
  </si>
  <si>
    <t>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</si>
  <si>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</si>
  <si>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</si>
  <si>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</si>
  <si>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</si>
  <si>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</si>
  <si>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</si>
  <si>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</si>
  <si>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</si>
  <si>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</si>
  <si>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</si>
  <si>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</si>
  <si>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</si>
  <si>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うるう年</t>
  </si>
  <si>
    <t>平年</t>
  </si>
  <si>
    <t>最大値</t>
  </si>
  <si>
    <t>Match</t>
  </si>
  <si>
    <t>最小値</t>
  </si>
  <si>
    <r>
      <t>61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90</t>
    </r>
    <r>
      <rPr>
        <b/>
        <sz val="9"/>
        <color indexed="9"/>
        <rFont val="ＭＳ Ｐ明朝"/>
        <family val="1"/>
      </rPr>
      <t>年</t>
    </r>
  </si>
  <si>
    <t>30年平均</t>
  </si>
  <si>
    <r>
      <t>71</t>
    </r>
    <r>
      <rPr>
        <b/>
        <sz val="9"/>
        <color indexed="9"/>
        <rFont val="ＭＳ Ｐ明朝"/>
        <family val="1"/>
      </rPr>
      <t>～0</t>
    </r>
    <r>
      <rPr>
        <b/>
        <sz val="9"/>
        <color indexed="9"/>
        <rFont val="Times New Roman"/>
        <family val="1"/>
      </rPr>
      <t>0</t>
    </r>
    <r>
      <rPr>
        <b/>
        <sz val="9"/>
        <color indexed="9"/>
        <rFont val="ＭＳ Ｐ明朝"/>
        <family val="1"/>
      </rPr>
      <t>年</t>
    </r>
  </si>
  <si>
    <t>-</t>
  </si>
  <si>
    <t>月日照割合</t>
  </si>
  <si>
    <t>月間日照時間</t>
  </si>
  <si>
    <t>81～10年</t>
  </si>
  <si>
    <r>
      <rPr>
        <b/>
        <sz val="9"/>
        <color indexed="9"/>
        <rFont val="ＭＳ Ｐ明朝"/>
        <family val="1"/>
      </rPr>
      <t>8</t>
    </r>
    <r>
      <rPr>
        <b/>
        <sz val="9"/>
        <color indexed="9"/>
        <rFont val="Times New Roman"/>
        <family val="1"/>
      </rPr>
      <t>1</t>
    </r>
    <r>
      <rPr>
        <b/>
        <sz val="9"/>
        <color indexed="9"/>
        <rFont val="ＭＳ Ｐ明朝"/>
        <family val="1"/>
      </rPr>
      <t>～</t>
    </r>
    <r>
      <rPr>
        <b/>
        <sz val="9"/>
        <color indexed="9"/>
        <rFont val="Times New Roman"/>
        <family val="1"/>
      </rPr>
      <t>10</t>
    </r>
    <r>
      <rPr>
        <b/>
        <sz val="9"/>
        <color indexed="9"/>
        <rFont val="ＭＳ Ｐ明朝"/>
        <family val="1"/>
      </rPr>
      <t>年</t>
    </r>
  </si>
  <si>
    <t>※3月は12日と13日を除く可照時間</t>
  </si>
  <si>
    <t>91～20年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</si>
</sst>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.00_);[Red]\(0.00\)"/>
    <numFmt numFmtId="180" formatCode="0.000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9"/>
      <name val="ＭＳ 明朝"/>
      <family val="1"/>
    </font>
    <font>
      <b/>
      <sz val="9"/>
      <name val="ＭＳ ゴシック"/>
      <family val="3"/>
    </font>
    <font>
      <b/>
      <sz val="9"/>
      <name val="ＭＳ 明朝"/>
      <family val="1"/>
    </font>
    <font>
      <sz val="9"/>
      <name val="Times New Roman"/>
      <family val="1"/>
    </font>
    <font>
      <b/>
      <sz val="9"/>
      <color indexed="9"/>
      <name val="Times New Roman"/>
      <family val="1"/>
    </font>
    <font>
      <sz val="6"/>
      <name val="ＭＳ Ｐ明朝"/>
      <family val="1"/>
    </font>
    <font>
      <b/>
      <sz val="10"/>
      <color indexed="9"/>
      <name val="ＭＳ Ｐ明朝"/>
      <family val="1"/>
    </font>
    <font>
      <b/>
      <sz val="9"/>
      <color indexed="9"/>
      <name val="ＭＳ Ｐ明朝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明朝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7" fillId="0" borderId="0" xfId="60" applyNumberFormat="1" applyFont="1" applyBorder="1">
      <alignment/>
      <protection/>
    </xf>
    <xf numFmtId="0" fontId="4" fillId="0" borderId="0" xfId="60" applyBorder="1">
      <alignment/>
      <protection/>
    </xf>
    <xf numFmtId="0" fontId="4" fillId="0" borderId="0" xfId="60" applyFont="1" applyBorder="1">
      <alignment/>
      <protection/>
    </xf>
    <xf numFmtId="0" fontId="4" fillId="0" borderId="0" xfId="60" applyBorder="1" applyAlignment="1">
      <alignment horizontal="center"/>
      <protection/>
    </xf>
    <xf numFmtId="0" fontId="5" fillId="33" borderId="0" xfId="60" applyFont="1" applyFill="1" applyBorder="1">
      <alignment/>
      <protection/>
    </xf>
    <xf numFmtId="0" fontId="4" fillId="33" borderId="10" xfId="60" applyFill="1" applyBorder="1" applyAlignment="1">
      <alignment horizontal="right"/>
      <protection/>
    </xf>
    <xf numFmtId="0" fontId="6" fillId="0" borderId="10" xfId="60" applyFont="1" applyBorder="1">
      <alignment/>
      <protection/>
    </xf>
    <xf numFmtId="0" fontId="5" fillId="33" borderId="11" xfId="60" applyFont="1" applyFill="1" applyBorder="1">
      <alignment/>
      <protection/>
    </xf>
    <xf numFmtId="176" fontId="7" fillId="0" borderId="11" xfId="60" applyNumberFormat="1" applyFont="1" applyBorder="1">
      <alignment/>
      <protection/>
    </xf>
    <xf numFmtId="0" fontId="5" fillId="33" borderId="12" xfId="60" applyFont="1" applyFill="1" applyBorder="1">
      <alignment/>
      <protection/>
    </xf>
    <xf numFmtId="176" fontId="7" fillId="0" borderId="12" xfId="60" applyNumberFormat="1" applyFont="1" applyBorder="1">
      <alignment/>
      <protection/>
    </xf>
    <xf numFmtId="0" fontId="0" fillId="0" borderId="0" xfId="0" applyAlignment="1" applyProtection="1">
      <alignment horizontal="center"/>
      <protection/>
    </xf>
    <xf numFmtId="0" fontId="10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35" borderId="10" xfId="60" applyFont="1" applyFill="1" applyBorder="1" applyAlignment="1">
      <alignment horizontal="center"/>
      <protection/>
    </xf>
    <xf numFmtId="176" fontId="7" fillId="35" borderId="11" xfId="60" applyNumberFormat="1" applyFont="1" applyFill="1" applyBorder="1">
      <alignment/>
      <protection/>
    </xf>
    <xf numFmtId="176" fontId="7" fillId="35" borderId="0" xfId="60" applyNumberFormat="1" applyFont="1" applyFill="1" applyBorder="1">
      <alignment/>
      <protection/>
    </xf>
    <xf numFmtId="176" fontId="7" fillId="35" borderId="12" xfId="60" applyNumberFormat="1" applyFont="1" applyFill="1" applyBorder="1">
      <alignment/>
      <protection/>
    </xf>
    <xf numFmtId="176" fontId="13" fillId="0" borderId="0" xfId="0" applyNumberFormat="1" applyFont="1" applyAlignment="1" applyProtection="1">
      <alignment/>
      <protection/>
    </xf>
    <xf numFmtId="176" fontId="13" fillId="0" borderId="0" xfId="0" applyNumberFormat="1" applyFont="1" applyAlignment="1">
      <alignment/>
    </xf>
    <xf numFmtId="0" fontId="6" fillId="0" borderId="12" xfId="60" applyFont="1" applyFill="1" applyBorder="1" applyAlignment="1">
      <alignment horizontal="distributed"/>
      <protection/>
    </xf>
    <xf numFmtId="0" fontId="4" fillId="0" borderId="0" xfId="60" applyFill="1" applyBorder="1">
      <alignment/>
      <protection/>
    </xf>
    <xf numFmtId="1" fontId="12" fillId="0" borderId="12" xfId="60" applyNumberFormat="1" applyFont="1" applyBorder="1">
      <alignment/>
      <protection/>
    </xf>
    <xf numFmtId="176" fontId="14" fillId="36" borderId="10" xfId="60" applyNumberFormat="1" applyFont="1" applyFill="1" applyBorder="1" applyAlignment="1">
      <alignment horizontal="center"/>
      <protection/>
    </xf>
    <xf numFmtId="176" fontId="12" fillId="36" borderId="10" xfId="60" applyNumberFormat="1" applyFont="1" applyFill="1" applyBorder="1">
      <alignment/>
      <protection/>
    </xf>
    <xf numFmtId="176" fontId="11" fillId="37" borderId="10" xfId="60" applyNumberFormat="1" applyFont="1" applyFill="1" applyBorder="1" applyAlignment="1">
      <alignment horizontal="center"/>
      <protection/>
    </xf>
    <xf numFmtId="176" fontId="8" fillId="37" borderId="10" xfId="60" applyNumberFormat="1" applyFont="1" applyFill="1" applyBorder="1">
      <alignment/>
      <protection/>
    </xf>
    <xf numFmtId="176" fontId="8" fillId="38" borderId="13" xfId="60" applyNumberFormat="1" applyFont="1" applyFill="1" applyBorder="1">
      <alignment/>
      <protection/>
    </xf>
    <xf numFmtId="176" fontId="8" fillId="38" borderId="12" xfId="60" applyNumberFormat="1" applyFont="1" applyFill="1" applyBorder="1">
      <alignment/>
      <protection/>
    </xf>
    <xf numFmtId="0" fontId="13" fillId="0" borderId="0" xfId="0" applyFont="1" applyAlignment="1">
      <alignment/>
    </xf>
    <xf numFmtId="2" fontId="7" fillId="0" borderId="11" xfId="60" applyNumberFormat="1" applyFont="1" applyBorder="1">
      <alignment/>
      <protection/>
    </xf>
    <xf numFmtId="2" fontId="7" fillId="35" borderId="11" xfId="60" applyNumberFormat="1" applyFont="1" applyFill="1" applyBorder="1">
      <alignment/>
      <protection/>
    </xf>
    <xf numFmtId="2" fontId="7" fillId="0" borderId="0" xfId="60" applyNumberFormat="1" applyFont="1" applyBorder="1">
      <alignment/>
      <protection/>
    </xf>
    <xf numFmtId="2" fontId="7" fillId="35" borderId="0" xfId="60" applyNumberFormat="1" applyFont="1" applyFill="1" applyBorder="1">
      <alignment/>
      <protection/>
    </xf>
    <xf numFmtId="2" fontId="7" fillId="0" borderId="12" xfId="60" applyNumberFormat="1" applyFont="1" applyBorder="1">
      <alignment/>
      <protection/>
    </xf>
    <xf numFmtId="2" fontId="7" fillId="35" borderId="12" xfId="60" applyNumberFormat="1" applyFont="1" applyFill="1" applyBorder="1">
      <alignment/>
      <protection/>
    </xf>
    <xf numFmtId="2" fontId="8" fillId="38" borderId="13" xfId="60" applyNumberFormat="1" applyFont="1" applyFill="1" applyBorder="1">
      <alignment/>
      <protection/>
    </xf>
    <xf numFmtId="2" fontId="8" fillId="38" borderId="14" xfId="60" applyNumberFormat="1" applyFont="1" applyFill="1" applyBorder="1">
      <alignment/>
      <protection/>
    </xf>
    <xf numFmtId="2" fontId="8" fillId="38" borderId="15" xfId="60" applyNumberFormat="1" applyFont="1" applyFill="1" applyBorder="1">
      <alignment/>
      <protection/>
    </xf>
    <xf numFmtId="2" fontId="8" fillId="38" borderId="12" xfId="60" applyNumberFormat="1" applyFont="1" applyFill="1" applyBorder="1">
      <alignment/>
      <protection/>
    </xf>
    <xf numFmtId="2" fontId="12" fillId="36" borderId="10" xfId="60" applyNumberFormat="1" applyFont="1" applyFill="1" applyBorder="1">
      <alignment/>
      <protection/>
    </xf>
    <xf numFmtId="2" fontId="8" fillId="37" borderId="10" xfId="60" applyNumberFormat="1" applyFont="1" applyFill="1" applyBorder="1">
      <alignment/>
      <protection/>
    </xf>
    <xf numFmtId="176" fontId="8" fillId="38" borderId="0" xfId="60" applyNumberFormat="1" applyFont="1" applyFill="1" applyBorder="1">
      <alignment/>
      <protection/>
    </xf>
    <xf numFmtId="176" fontId="11" fillId="38" borderId="0" xfId="60" applyNumberFormat="1" applyFont="1" applyFill="1" applyBorder="1">
      <alignment/>
      <protection/>
    </xf>
    <xf numFmtId="176" fontId="8" fillId="38" borderId="16" xfId="60" applyNumberFormat="1" applyFont="1" applyFill="1" applyBorder="1">
      <alignment/>
      <protection/>
    </xf>
    <xf numFmtId="176" fontId="8" fillId="38" borderId="17" xfId="60" applyNumberFormat="1" applyFont="1" applyFill="1" applyBorder="1">
      <alignment/>
      <protection/>
    </xf>
    <xf numFmtId="176" fontId="8" fillId="38" borderId="18" xfId="60" applyNumberFormat="1" applyFont="1" applyFill="1" applyBorder="1">
      <alignment/>
      <protection/>
    </xf>
    <xf numFmtId="2" fontId="8" fillId="38" borderId="0" xfId="60" applyNumberFormat="1" applyFont="1" applyFill="1" applyBorder="1">
      <alignment/>
      <protection/>
    </xf>
    <xf numFmtId="2" fontId="8" fillId="38" borderId="18" xfId="60" applyNumberFormat="1" applyFont="1" applyFill="1" applyBorder="1">
      <alignment/>
      <protection/>
    </xf>
    <xf numFmtId="2" fontId="8" fillId="38" borderId="19" xfId="60" applyNumberFormat="1" applyFont="1" applyFill="1" applyBorder="1">
      <alignment/>
      <protection/>
    </xf>
    <xf numFmtId="0" fontId="0" fillId="0" borderId="0" xfId="0" applyAlignment="1">
      <alignment/>
    </xf>
    <xf numFmtId="176" fontId="8" fillId="0" borderId="0" xfId="60" applyNumberFormat="1" applyFont="1" applyFill="1" applyBorder="1">
      <alignment/>
      <protection/>
    </xf>
    <xf numFmtId="2" fontId="8" fillId="0" borderId="0" xfId="60" applyNumberFormat="1" applyFont="1" applyFill="1" applyBorder="1">
      <alignment/>
      <protection/>
    </xf>
    <xf numFmtId="176" fontId="11" fillId="38" borderId="12" xfId="60" applyNumberFormat="1" applyFont="1" applyFill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平均" xfId="60"/>
    <cellStyle name="良い" xfId="61"/>
  </cellStyles>
  <dxfs count="6">
    <dxf>
      <font>
        <b/>
        <i val="0"/>
        <color auto="1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9"/>
        </patternFill>
      </fill>
    </dxf>
    <dxf>
      <font>
        <b/>
        <i val="0"/>
        <color rgb="FFFF000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zoomScalePageLayoutView="0" workbookViewId="0" topLeftCell="A1">
      <pane xSplit="1" ySplit="2" topLeftCell="B5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73" sqref="B73"/>
    </sheetView>
  </sheetViews>
  <sheetFormatPr defaultColWidth="5.875" defaultRowHeight="12.75"/>
  <cols>
    <col min="1" max="1" width="7.75390625" style="2" customWidth="1"/>
    <col min="2" max="14" width="6.75390625" style="2" customWidth="1"/>
    <col min="15" max="52" width="5.875" style="2" customWidth="1"/>
    <col min="53" max="53" width="7.625" style="4" customWidth="1"/>
    <col min="54" max="16384" width="5.875" style="2" customWidth="1"/>
  </cols>
  <sheetData>
    <row r="1" ht="12.75" thickBot="1">
      <c r="B1" s="3" t="s">
        <v>27</v>
      </c>
    </row>
    <row r="2" spans="1:14" ht="12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15" t="s">
        <v>1</v>
      </c>
    </row>
    <row r="3" spans="1:14" ht="12">
      <c r="A3" s="8">
        <v>1953</v>
      </c>
      <c r="B3" s="9">
        <v>199.42</v>
      </c>
      <c r="C3" s="9">
        <v>181.6</v>
      </c>
      <c r="D3" s="9">
        <v>163.32</v>
      </c>
      <c r="E3" s="9">
        <v>212.08</v>
      </c>
      <c r="F3" s="9">
        <v>174.3</v>
      </c>
      <c r="G3" s="9">
        <v>69.08</v>
      </c>
      <c r="H3" s="9">
        <v>142.16</v>
      </c>
      <c r="I3" s="9">
        <v>67.3</v>
      </c>
      <c r="J3" s="9">
        <v>88.03</v>
      </c>
      <c r="K3" s="9">
        <v>183.09</v>
      </c>
      <c r="L3" s="9">
        <v>178.93</v>
      </c>
      <c r="M3" s="9">
        <v>151.66</v>
      </c>
      <c r="N3" s="16">
        <f aca="true" t="shared" si="0" ref="N3:N25">SUM(B3:M3)</f>
        <v>1810.97</v>
      </c>
    </row>
    <row r="4" spans="1:14" ht="12">
      <c r="A4" s="5">
        <v>1954</v>
      </c>
      <c r="B4" s="1">
        <v>130.04</v>
      </c>
      <c r="C4" s="1">
        <v>183.33</v>
      </c>
      <c r="D4" s="1">
        <v>189.35</v>
      </c>
      <c r="E4" s="1">
        <v>143.19</v>
      </c>
      <c r="F4" s="1">
        <v>166.57</v>
      </c>
      <c r="G4" s="1">
        <v>70.25</v>
      </c>
      <c r="H4" s="1">
        <v>114.76</v>
      </c>
      <c r="I4" s="1">
        <v>181.99</v>
      </c>
      <c r="J4" s="1">
        <v>154.17</v>
      </c>
      <c r="K4" s="1">
        <v>137.07</v>
      </c>
      <c r="L4" s="1">
        <v>164.16</v>
      </c>
      <c r="M4" s="1">
        <v>159.22</v>
      </c>
      <c r="N4" s="17">
        <f t="shared" si="0"/>
        <v>1794.1000000000001</v>
      </c>
    </row>
    <row r="5" spans="1:14" ht="12">
      <c r="A5" s="5">
        <v>1955</v>
      </c>
      <c r="B5" s="1">
        <v>202.11</v>
      </c>
      <c r="C5" s="1">
        <v>178.84</v>
      </c>
      <c r="D5" s="1">
        <v>86.58</v>
      </c>
      <c r="E5" s="1">
        <v>143.15</v>
      </c>
      <c r="F5" s="1">
        <v>168.67</v>
      </c>
      <c r="G5" s="1">
        <v>145.8</v>
      </c>
      <c r="H5" s="1">
        <v>210.4</v>
      </c>
      <c r="I5" s="1">
        <v>174.26</v>
      </c>
      <c r="J5" s="1">
        <v>122.31</v>
      </c>
      <c r="K5" s="1">
        <v>117.45</v>
      </c>
      <c r="L5" s="1">
        <v>175.86</v>
      </c>
      <c r="M5" s="1">
        <v>187.69</v>
      </c>
      <c r="N5" s="17">
        <f t="shared" si="0"/>
        <v>1913.1200000000003</v>
      </c>
    </row>
    <row r="6" spans="1:14" ht="12">
      <c r="A6" s="5">
        <v>1956</v>
      </c>
      <c r="B6" s="1">
        <v>191.8</v>
      </c>
      <c r="C6" s="1">
        <v>170.8</v>
      </c>
      <c r="D6" s="1">
        <v>139.07</v>
      </c>
      <c r="E6" s="1">
        <v>200.67</v>
      </c>
      <c r="F6" s="1">
        <v>158.9</v>
      </c>
      <c r="G6" s="1">
        <v>109.45</v>
      </c>
      <c r="H6" s="1">
        <v>128.63</v>
      </c>
      <c r="I6" s="1">
        <v>158.61</v>
      </c>
      <c r="J6" s="1">
        <v>140.66</v>
      </c>
      <c r="K6" s="1">
        <v>87.07</v>
      </c>
      <c r="L6" s="1">
        <v>142.34</v>
      </c>
      <c r="M6" s="1">
        <v>232.78</v>
      </c>
      <c r="N6" s="17">
        <f t="shared" si="0"/>
        <v>1860.7800000000002</v>
      </c>
    </row>
    <row r="7" spans="1:14" ht="12">
      <c r="A7" s="5">
        <v>1957</v>
      </c>
      <c r="B7" s="1">
        <v>180.9</v>
      </c>
      <c r="C7" s="1">
        <v>148.53</v>
      </c>
      <c r="D7" s="1">
        <v>221.73</v>
      </c>
      <c r="E7" s="1">
        <v>159.8</v>
      </c>
      <c r="F7" s="1">
        <v>185.42</v>
      </c>
      <c r="G7" s="1">
        <v>115.58</v>
      </c>
      <c r="H7" s="1">
        <v>87.45</v>
      </c>
      <c r="I7" s="1">
        <v>154.67</v>
      </c>
      <c r="J7" s="1">
        <v>87.27</v>
      </c>
      <c r="K7" s="1">
        <v>154.26</v>
      </c>
      <c r="L7" s="1">
        <v>181.85</v>
      </c>
      <c r="M7" s="1">
        <v>161.75</v>
      </c>
      <c r="N7" s="17">
        <f t="shared" si="0"/>
        <v>1839.21</v>
      </c>
    </row>
    <row r="8" spans="1:14" ht="12">
      <c r="A8" s="5">
        <v>1958</v>
      </c>
      <c r="B8" s="1">
        <v>181.16</v>
      </c>
      <c r="C8" s="1">
        <v>181.84</v>
      </c>
      <c r="D8" s="1">
        <v>170.25</v>
      </c>
      <c r="E8" s="1">
        <v>168.35</v>
      </c>
      <c r="F8" s="1">
        <v>201.05</v>
      </c>
      <c r="G8" s="1">
        <v>188.93</v>
      </c>
      <c r="H8" s="1">
        <v>121.17</v>
      </c>
      <c r="I8" s="1">
        <v>143.92</v>
      </c>
      <c r="J8" s="1">
        <v>112.21</v>
      </c>
      <c r="K8" s="1">
        <v>118.54</v>
      </c>
      <c r="L8" s="1">
        <v>131.96</v>
      </c>
      <c r="M8" s="1">
        <v>174.03</v>
      </c>
      <c r="N8" s="17">
        <f t="shared" si="0"/>
        <v>1893.4100000000003</v>
      </c>
    </row>
    <row r="9" spans="1:14" ht="12">
      <c r="A9" s="5">
        <v>1959</v>
      </c>
      <c r="B9" s="1">
        <v>171.52</v>
      </c>
      <c r="C9" s="1">
        <v>113.23</v>
      </c>
      <c r="D9" s="1">
        <v>153.04</v>
      </c>
      <c r="E9" s="1">
        <v>183.77</v>
      </c>
      <c r="F9" s="1">
        <v>186.27</v>
      </c>
      <c r="G9" s="1">
        <v>110.65</v>
      </c>
      <c r="H9" s="1">
        <v>140.81</v>
      </c>
      <c r="I9" s="1">
        <v>137.03</v>
      </c>
      <c r="J9" s="1">
        <v>114</v>
      </c>
      <c r="K9" s="1">
        <v>123.76</v>
      </c>
      <c r="L9" s="1">
        <v>119.24</v>
      </c>
      <c r="M9" s="1">
        <v>172.8</v>
      </c>
      <c r="N9" s="17">
        <f t="shared" si="0"/>
        <v>1726.12</v>
      </c>
    </row>
    <row r="10" spans="1:14" ht="12">
      <c r="A10" s="5">
        <v>1960</v>
      </c>
      <c r="B10" s="1">
        <v>208.85</v>
      </c>
      <c r="C10" s="1">
        <v>188.92</v>
      </c>
      <c r="D10" s="1">
        <v>181.48</v>
      </c>
      <c r="E10" s="1">
        <v>203.68</v>
      </c>
      <c r="F10" s="1">
        <v>171.63</v>
      </c>
      <c r="G10" s="1">
        <v>131.32</v>
      </c>
      <c r="H10" s="1">
        <v>166.95</v>
      </c>
      <c r="I10" s="1">
        <v>188.3</v>
      </c>
      <c r="J10" s="1">
        <v>134.5</v>
      </c>
      <c r="K10" s="1">
        <v>148.55</v>
      </c>
      <c r="L10" s="1">
        <v>127.25</v>
      </c>
      <c r="M10" s="1">
        <v>189.05</v>
      </c>
      <c r="N10" s="17">
        <f t="shared" si="0"/>
        <v>2040.48</v>
      </c>
    </row>
    <row r="11" spans="1:14" ht="12">
      <c r="A11" s="5">
        <v>1961</v>
      </c>
      <c r="B11" s="1">
        <v>200.45</v>
      </c>
      <c r="C11" s="1">
        <v>195.61</v>
      </c>
      <c r="D11" s="1">
        <v>197.55</v>
      </c>
      <c r="E11" s="1">
        <v>181.38</v>
      </c>
      <c r="F11" s="1">
        <v>172.15</v>
      </c>
      <c r="G11" s="1">
        <v>140.15</v>
      </c>
      <c r="H11" s="1">
        <v>182.9</v>
      </c>
      <c r="I11" s="1">
        <v>160.68</v>
      </c>
      <c r="J11" s="1">
        <v>158.75</v>
      </c>
      <c r="K11" s="1">
        <v>71.35</v>
      </c>
      <c r="L11" s="1">
        <v>165.48</v>
      </c>
      <c r="M11" s="1">
        <v>199.32</v>
      </c>
      <c r="N11" s="17">
        <f t="shared" si="0"/>
        <v>2025.77</v>
      </c>
    </row>
    <row r="12" spans="1:14" ht="12">
      <c r="A12" s="5">
        <v>1962</v>
      </c>
      <c r="B12" s="1">
        <v>215.44</v>
      </c>
      <c r="C12" s="1">
        <v>195.19</v>
      </c>
      <c r="D12" s="1">
        <v>212.96</v>
      </c>
      <c r="E12" s="1">
        <v>198.88</v>
      </c>
      <c r="F12" s="1">
        <v>169.7</v>
      </c>
      <c r="G12" s="1">
        <v>102.3</v>
      </c>
      <c r="H12" s="1">
        <v>148.98</v>
      </c>
      <c r="I12" s="1">
        <v>221.37299999999996</v>
      </c>
      <c r="J12" s="1">
        <v>149.501</v>
      </c>
      <c r="K12" s="1">
        <v>137.628</v>
      </c>
      <c r="L12" s="1">
        <v>115.39</v>
      </c>
      <c r="M12" s="1">
        <v>185.3</v>
      </c>
      <c r="N12" s="17">
        <f t="shared" si="0"/>
        <v>2052.6420000000003</v>
      </c>
    </row>
    <row r="13" spans="1:14" ht="12">
      <c r="A13" s="5">
        <v>1963</v>
      </c>
      <c r="B13" s="1">
        <v>222.1</v>
      </c>
      <c r="C13" s="1">
        <v>193.7</v>
      </c>
      <c r="D13" s="1">
        <v>175.9</v>
      </c>
      <c r="E13" s="1">
        <v>175.1</v>
      </c>
      <c r="F13" s="1">
        <v>88.4</v>
      </c>
      <c r="G13" s="1">
        <v>101.5</v>
      </c>
      <c r="H13" s="1">
        <v>112.5</v>
      </c>
      <c r="I13" s="1">
        <v>150.1</v>
      </c>
      <c r="J13" s="1">
        <v>121.5</v>
      </c>
      <c r="K13" s="1">
        <v>130.6</v>
      </c>
      <c r="L13" s="1">
        <v>172</v>
      </c>
      <c r="M13" s="1">
        <v>180.1</v>
      </c>
      <c r="N13" s="17">
        <f t="shared" si="0"/>
        <v>1823.4999999999995</v>
      </c>
    </row>
    <row r="14" spans="1:14" ht="12">
      <c r="A14" s="5">
        <v>1964</v>
      </c>
      <c r="B14" s="1">
        <v>138.7</v>
      </c>
      <c r="C14" s="1">
        <v>152.8</v>
      </c>
      <c r="D14" s="1">
        <v>183.7</v>
      </c>
      <c r="E14" s="1">
        <v>132.8</v>
      </c>
      <c r="F14" s="1">
        <v>173.3</v>
      </c>
      <c r="G14" s="1">
        <v>129.9</v>
      </c>
      <c r="H14" s="1">
        <v>137.2</v>
      </c>
      <c r="I14" s="1">
        <v>160</v>
      </c>
      <c r="J14" s="1">
        <v>80.7</v>
      </c>
      <c r="K14" s="1">
        <v>140.1</v>
      </c>
      <c r="L14" s="1">
        <v>169.3</v>
      </c>
      <c r="M14" s="1">
        <v>155.2</v>
      </c>
      <c r="N14" s="17">
        <f t="shared" si="0"/>
        <v>1753.6999999999998</v>
      </c>
    </row>
    <row r="15" spans="1:14" ht="12">
      <c r="A15" s="5">
        <v>1965</v>
      </c>
      <c r="B15" s="1">
        <v>184.1</v>
      </c>
      <c r="C15" s="1">
        <v>203.4</v>
      </c>
      <c r="D15" s="1">
        <v>222</v>
      </c>
      <c r="E15" s="1">
        <v>181</v>
      </c>
      <c r="F15" s="1">
        <v>167.7</v>
      </c>
      <c r="G15" s="1">
        <v>139.3</v>
      </c>
      <c r="H15" s="1">
        <v>116.2</v>
      </c>
      <c r="I15" s="1">
        <v>245.7</v>
      </c>
      <c r="J15" s="1">
        <v>106.5</v>
      </c>
      <c r="K15" s="1">
        <v>191.3</v>
      </c>
      <c r="L15" s="1">
        <v>157.2</v>
      </c>
      <c r="M15" s="1">
        <v>162.7</v>
      </c>
      <c r="N15" s="17">
        <f t="shared" si="0"/>
        <v>2077.1</v>
      </c>
    </row>
    <row r="16" spans="1:14" ht="12">
      <c r="A16" s="5">
        <v>1966</v>
      </c>
      <c r="B16" s="1">
        <v>216.3</v>
      </c>
      <c r="C16" s="1">
        <v>165.3</v>
      </c>
      <c r="D16" s="1">
        <v>166.3</v>
      </c>
      <c r="E16" s="1">
        <v>144.4</v>
      </c>
      <c r="F16" s="1">
        <v>198.3</v>
      </c>
      <c r="G16" s="1">
        <v>136.4</v>
      </c>
      <c r="H16" s="1">
        <v>114.2</v>
      </c>
      <c r="I16" s="1">
        <v>186.9</v>
      </c>
      <c r="J16" s="1">
        <v>115.13</v>
      </c>
      <c r="K16" s="1">
        <v>175.3</v>
      </c>
      <c r="L16" s="1">
        <v>151.9</v>
      </c>
      <c r="M16" s="1">
        <v>170.3</v>
      </c>
      <c r="N16" s="17">
        <f t="shared" si="0"/>
        <v>1940.7300000000005</v>
      </c>
    </row>
    <row r="17" spans="1:14" ht="12">
      <c r="A17" s="5">
        <v>1967</v>
      </c>
      <c r="B17" s="1">
        <v>210.1</v>
      </c>
      <c r="C17" s="1">
        <v>141.8</v>
      </c>
      <c r="D17" s="1">
        <v>189.5</v>
      </c>
      <c r="E17" s="1">
        <v>151</v>
      </c>
      <c r="F17" s="1">
        <v>241.9</v>
      </c>
      <c r="G17" s="1">
        <v>162.3</v>
      </c>
      <c r="H17" s="1">
        <v>134.6</v>
      </c>
      <c r="I17" s="1">
        <v>169.4</v>
      </c>
      <c r="J17" s="1">
        <v>118.1</v>
      </c>
      <c r="K17" s="1">
        <v>134.2</v>
      </c>
      <c r="L17" s="1">
        <v>138.7</v>
      </c>
      <c r="M17" s="1">
        <v>197.4</v>
      </c>
      <c r="N17" s="17">
        <f t="shared" si="0"/>
        <v>1989</v>
      </c>
    </row>
    <row r="18" spans="1:14" ht="12">
      <c r="A18" s="5">
        <v>1968</v>
      </c>
      <c r="B18" s="1">
        <v>221.7</v>
      </c>
      <c r="C18" s="1">
        <v>214.2</v>
      </c>
      <c r="D18" s="1">
        <v>159.4</v>
      </c>
      <c r="E18" s="1">
        <v>186.9</v>
      </c>
      <c r="F18" s="1">
        <v>141.5</v>
      </c>
      <c r="G18" s="1">
        <v>153.1</v>
      </c>
      <c r="H18" s="1">
        <v>126</v>
      </c>
      <c r="I18" s="1">
        <v>130.5</v>
      </c>
      <c r="J18" s="1">
        <v>137.1</v>
      </c>
      <c r="K18" s="1">
        <v>117.4</v>
      </c>
      <c r="L18" s="1">
        <v>203.2</v>
      </c>
      <c r="M18" s="1">
        <v>145.3</v>
      </c>
      <c r="N18" s="17">
        <f t="shared" si="0"/>
        <v>1936.3</v>
      </c>
    </row>
    <row r="19" spans="1:14" ht="12">
      <c r="A19" s="5">
        <v>1969</v>
      </c>
      <c r="B19" s="1">
        <v>168.7</v>
      </c>
      <c r="C19" s="1">
        <v>113.9</v>
      </c>
      <c r="D19" s="1">
        <v>176.1</v>
      </c>
      <c r="E19" s="1">
        <v>172.93</v>
      </c>
      <c r="F19" s="1">
        <v>223.2</v>
      </c>
      <c r="G19" s="1">
        <v>161.4</v>
      </c>
      <c r="H19" s="1">
        <v>129.5</v>
      </c>
      <c r="I19" s="1">
        <v>153.4</v>
      </c>
      <c r="J19" s="1">
        <v>141.9</v>
      </c>
      <c r="K19" s="1">
        <v>143.83</v>
      </c>
      <c r="L19" s="1">
        <v>141.4</v>
      </c>
      <c r="M19" s="1">
        <v>212.1</v>
      </c>
      <c r="N19" s="17">
        <f t="shared" si="0"/>
        <v>1938.3600000000001</v>
      </c>
    </row>
    <row r="20" spans="1:14" ht="12">
      <c r="A20" s="5">
        <v>1970</v>
      </c>
      <c r="B20" s="1">
        <v>184.2</v>
      </c>
      <c r="C20" s="1">
        <v>175.3</v>
      </c>
      <c r="D20" s="1">
        <v>214.7</v>
      </c>
      <c r="E20" s="1">
        <v>182.7</v>
      </c>
      <c r="F20" s="1">
        <v>224.7</v>
      </c>
      <c r="G20" s="1">
        <v>124</v>
      </c>
      <c r="H20" s="1">
        <v>144.3</v>
      </c>
      <c r="I20" s="1">
        <v>170.6</v>
      </c>
      <c r="J20" s="1">
        <v>104.6</v>
      </c>
      <c r="K20" s="1">
        <v>146.8</v>
      </c>
      <c r="L20" s="1">
        <v>162.1</v>
      </c>
      <c r="M20" s="1">
        <v>173.1</v>
      </c>
      <c r="N20" s="17">
        <f t="shared" si="0"/>
        <v>2007.0999999999997</v>
      </c>
    </row>
    <row r="21" spans="1:14" ht="12">
      <c r="A21" s="5">
        <v>1971</v>
      </c>
      <c r="B21" s="1">
        <v>198.3</v>
      </c>
      <c r="C21" s="1">
        <v>179.2</v>
      </c>
      <c r="D21" s="1">
        <v>206.5</v>
      </c>
      <c r="E21" s="1">
        <v>184.3</v>
      </c>
      <c r="F21" s="1">
        <v>196.5</v>
      </c>
      <c r="G21" s="1">
        <v>127.4</v>
      </c>
      <c r="H21" s="1">
        <v>156.4</v>
      </c>
      <c r="I21" s="1">
        <v>205</v>
      </c>
      <c r="J21" s="1">
        <v>82.1</v>
      </c>
      <c r="K21" s="1">
        <v>123.9</v>
      </c>
      <c r="L21" s="1">
        <v>169.7</v>
      </c>
      <c r="M21" s="1">
        <v>184.2</v>
      </c>
      <c r="N21" s="17">
        <f t="shared" si="0"/>
        <v>2013.5000000000002</v>
      </c>
    </row>
    <row r="22" spans="1:14" ht="12">
      <c r="A22" s="5">
        <v>1972</v>
      </c>
      <c r="B22" s="1">
        <v>164.8</v>
      </c>
      <c r="C22" s="1">
        <v>142.3</v>
      </c>
      <c r="D22" s="1">
        <v>186.84</v>
      </c>
      <c r="E22" s="1">
        <v>188.5</v>
      </c>
      <c r="F22" s="1">
        <v>202.2</v>
      </c>
      <c r="G22" s="1">
        <v>158.33</v>
      </c>
      <c r="H22" s="1">
        <v>141.9</v>
      </c>
      <c r="I22" s="1">
        <v>218.9</v>
      </c>
      <c r="J22" s="1">
        <v>172.23</v>
      </c>
      <c r="K22" s="1">
        <v>170.73</v>
      </c>
      <c r="L22" s="1">
        <v>176.2</v>
      </c>
      <c r="M22" s="1">
        <v>164.6</v>
      </c>
      <c r="N22" s="17">
        <f t="shared" si="0"/>
        <v>2087.53</v>
      </c>
    </row>
    <row r="23" spans="1:14" ht="12">
      <c r="A23" s="5">
        <v>1973</v>
      </c>
      <c r="B23" s="1">
        <v>188.5</v>
      </c>
      <c r="C23" s="1">
        <v>183.8</v>
      </c>
      <c r="D23" s="1">
        <v>213.3</v>
      </c>
      <c r="E23" s="1">
        <v>150</v>
      </c>
      <c r="F23" s="1">
        <v>205.8</v>
      </c>
      <c r="G23" s="1">
        <v>100.1</v>
      </c>
      <c r="H23" s="1">
        <v>203.8</v>
      </c>
      <c r="I23" s="1">
        <v>204.6</v>
      </c>
      <c r="J23" s="1">
        <v>155.9</v>
      </c>
      <c r="K23" s="1">
        <v>163.1</v>
      </c>
      <c r="L23" s="1">
        <v>218.4</v>
      </c>
      <c r="M23" s="1">
        <v>233.5</v>
      </c>
      <c r="N23" s="17">
        <f t="shared" si="0"/>
        <v>2220.8</v>
      </c>
    </row>
    <row r="24" spans="1:14" ht="12">
      <c r="A24" s="5">
        <v>1974</v>
      </c>
      <c r="B24" s="1">
        <v>237.4</v>
      </c>
      <c r="C24" s="1">
        <v>152.1</v>
      </c>
      <c r="D24" s="1">
        <v>169.8</v>
      </c>
      <c r="E24" s="1">
        <v>189.9</v>
      </c>
      <c r="F24" s="1">
        <v>242.1</v>
      </c>
      <c r="G24" s="1">
        <v>119.1</v>
      </c>
      <c r="H24" s="1">
        <v>75.5</v>
      </c>
      <c r="I24" s="1">
        <v>189.1</v>
      </c>
      <c r="J24" s="1">
        <v>116.4</v>
      </c>
      <c r="K24" s="1">
        <v>129.1</v>
      </c>
      <c r="L24" s="1">
        <v>170</v>
      </c>
      <c r="M24" s="1">
        <v>202.9</v>
      </c>
      <c r="N24" s="17">
        <f t="shared" si="0"/>
        <v>1993.3999999999999</v>
      </c>
    </row>
    <row r="25" spans="1:14" ht="12">
      <c r="A25" s="5">
        <v>1975</v>
      </c>
      <c r="B25" s="1">
        <v>199.8</v>
      </c>
      <c r="C25" s="1">
        <v>181</v>
      </c>
      <c r="D25" s="1">
        <v>198.2</v>
      </c>
      <c r="E25" s="1">
        <v>172.3</v>
      </c>
      <c r="F25" s="1">
        <v>195.9</v>
      </c>
      <c r="G25" s="1">
        <v>99.83</v>
      </c>
      <c r="H25" s="1">
        <v>173</v>
      </c>
      <c r="I25" s="1">
        <v>256.2</v>
      </c>
      <c r="J25" s="1">
        <v>204.1</v>
      </c>
      <c r="K25" s="1">
        <v>118.3</v>
      </c>
      <c r="L25" s="1">
        <v>139.2</v>
      </c>
      <c r="M25" s="1">
        <v>184.8</v>
      </c>
      <c r="N25" s="17">
        <f t="shared" si="0"/>
        <v>2122.63</v>
      </c>
    </row>
    <row r="26" spans="1:14" ht="12">
      <c r="A26" s="5">
        <v>1976</v>
      </c>
      <c r="B26" s="1">
        <v>245.6</v>
      </c>
      <c r="C26" s="1">
        <v>157.3</v>
      </c>
      <c r="D26" s="1">
        <v>166</v>
      </c>
      <c r="E26" s="1" t="s">
        <v>2</v>
      </c>
      <c r="F26" s="1" t="s">
        <v>2</v>
      </c>
      <c r="G26" s="1" t="s">
        <v>2</v>
      </c>
      <c r="H26" s="1" t="s">
        <v>2</v>
      </c>
      <c r="I26" s="1" t="s">
        <v>2</v>
      </c>
      <c r="J26" s="1" t="s">
        <v>2</v>
      </c>
      <c r="K26" s="1" t="s">
        <v>2</v>
      </c>
      <c r="L26" s="1" t="s">
        <v>2</v>
      </c>
      <c r="M26" s="1" t="s">
        <v>2</v>
      </c>
      <c r="N26" s="17" t="s">
        <v>2</v>
      </c>
    </row>
    <row r="27" spans="1:14" ht="12">
      <c r="A27" s="5">
        <v>1977</v>
      </c>
      <c r="B27" s="1" t="s">
        <v>2</v>
      </c>
      <c r="C27" s="1" t="s">
        <v>2</v>
      </c>
      <c r="D27" s="1" t="s">
        <v>2</v>
      </c>
      <c r="E27" s="1" t="s">
        <v>2</v>
      </c>
      <c r="F27" s="1" t="s">
        <v>2</v>
      </c>
      <c r="G27" s="1" t="s">
        <v>2</v>
      </c>
      <c r="H27" s="1" t="s">
        <v>2</v>
      </c>
      <c r="I27" s="1" t="s">
        <v>2</v>
      </c>
      <c r="J27" s="1" t="s">
        <v>2</v>
      </c>
      <c r="K27" s="1" t="s">
        <v>2</v>
      </c>
      <c r="L27" s="1" t="s">
        <v>2</v>
      </c>
      <c r="M27" s="1" t="s">
        <v>2</v>
      </c>
      <c r="N27" s="17" t="s">
        <v>2</v>
      </c>
    </row>
    <row r="28" spans="1:14" ht="12">
      <c r="A28" s="5">
        <v>1978</v>
      </c>
      <c r="B28" s="1" t="s">
        <v>2</v>
      </c>
      <c r="C28" s="1">
        <v>196</v>
      </c>
      <c r="D28" s="1">
        <v>214</v>
      </c>
      <c r="E28" s="1">
        <v>198.3</v>
      </c>
      <c r="F28" s="1">
        <v>209.7</v>
      </c>
      <c r="G28" s="1">
        <v>208.3</v>
      </c>
      <c r="H28" s="1">
        <v>304.7</v>
      </c>
      <c r="I28" s="1">
        <v>289.2</v>
      </c>
      <c r="J28" s="1">
        <v>153.8</v>
      </c>
      <c r="K28" s="1">
        <v>181.1</v>
      </c>
      <c r="L28" s="1">
        <v>198.9</v>
      </c>
      <c r="M28" s="1">
        <v>196.9</v>
      </c>
      <c r="N28" s="17">
        <f aca="true" t="shared" si="1" ref="N28:N63">SUM(B28:M28)</f>
        <v>2350.9</v>
      </c>
    </row>
    <row r="29" spans="1:14" ht="12">
      <c r="A29" s="5">
        <v>1979</v>
      </c>
      <c r="B29" s="1">
        <v>216.4</v>
      </c>
      <c r="C29" s="1">
        <v>164.3</v>
      </c>
      <c r="D29" s="1">
        <v>234.1</v>
      </c>
      <c r="E29" s="1">
        <v>184.1</v>
      </c>
      <c r="F29" s="1">
        <v>239.7</v>
      </c>
      <c r="G29" s="1">
        <v>209.2</v>
      </c>
      <c r="H29" s="1">
        <v>196</v>
      </c>
      <c r="I29" s="1">
        <v>205.6</v>
      </c>
      <c r="J29" s="1">
        <v>168.5</v>
      </c>
      <c r="K29" s="1">
        <v>196.1</v>
      </c>
      <c r="L29" s="1">
        <v>132.3</v>
      </c>
      <c r="M29" s="1">
        <v>210.5</v>
      </c>
      <c r="N29" s="17">
        <f t="shared" si="1"/>
        <v>2356.8</v>
      </c>
    </row>
    <row r="30" spans="1:14" ht="12">
      <c r="A30" s="5">
        <v>1980</v>
      </c>
      <c r="B30" s="1">
        <v>215.8</v>
      </c>
      <c r="C30" s="1">
        <v>233.6</v>
      </c>
      <c r="D30" s="1">
        <v>215.6</v>
      </c>
      <c r="E30" s="1">
        <v>187.4</v>
      </c>
      <c r="F30" s="1">
        <v>227.3</v>
      </c>
      <c r="G30" s="1">
        <v>193.9</v>
      </c>
      <c r="H30" s="1">
        <v>145.3</v>
      </c>
      <c r="I30" s="1">
        <v>159.7</v>
      </c>
      <c r="J30" s="1">
        <v>151.7</v>
      </c>
      <c r="K30" s="1">
        <v>185.2</v>
      </c>
      <c r="L30" s="1">
        <v>181.1</v>
      </c>
      <c r="M30" s="1">
        <v>193.6</v>
      </c>
      <c r="N30" s="17">
        <f t="shared" si="1"/>
        <v>2290.2000000000003</v>
      </c>
    </row>
    <row r="31" spans="1:14" ht="12">
      <c r="A31" s="5">
        <v>1981</v>
      </c>
      <c r="B31" s="1">
        <v>237.1</v>
      </c>
      <c r="C31" s="1">
        <v>179.3</v>
      </c>
      <c r="D31" s="1">
        <v>211.8</v>
      </c>
      <c r="E31" s="1">
        <v>219.7</v>
      </c>
      <c r="F31" s="1">
        <v>199.9</v>
      </c>
      <c r="G31" s="1">
        <v>98.4</v>
      </c>
      <c r="H31" s="1">
        <v>209.8</v>
      </c>
      <c r="I31" s="1">
        <v>221.1</v>
      </c>
      <c r="J31" s="1">
        <v>170.5</v>
      </c>
      <c r="K31" s="1">
        <v>192.7</v>
      </c>
      <c r="L31" s="1">
        <v>159.7</v>
      </c>
      <c r="M31" s="1">
        <v>225.2</v>
      </c>
      <c r="N31" s="17">
        <f t="shared" si="1"/>
        <v>2325.2</v>
      </c>
    </row>
    <row r="32" spans="1:14" ht="12">
      <c r="A32" s="5">
        <v>1982</v>
      </c>
      <c r="B32" s="1">
        <v>198.2</v>
      </c>
      <c r="C32" s="1">
        <v>195.5</v>
      </c>
      <c r="D32" s="1">
        <v>217.9</v>
      </c>
      <c r="E32" s="1">
        <v>186.2</v>
      </c>
      <c r="F32" s="1">
        <v>244.9</v>
      </c>
      <c r="G32" s="1">
        <v>185.6</v>
      </c>
      <c r="H32" s="1">
        <v>149.9</v>
      </c>
      <c r="I32" s="1">
        <v>168.3</v>
      </c>
      <c r="J32" s="1">
        <v>141</v>
      </c>
      <c r="K32" s="1">
        <v>201.1</v>
      </c>
      <c r="L32" s="1">
        <v>144.7</v>
      </c>
      <c r="M32" s="1">
        <v>172.3</v>
      </c>
      <c r="N32" s="17">
        <f t="shared" si="1"/>
        <v>2205.6</v>
      </c>
    </row>
    <row r="33" spans="1:14" ht="12">
      <c r="A33" s="5">
        <v>1983</v>
      </c>
      <c r="B33" s="1">
        <v>216.3</v>
      </c>
      <c r="C33" s="1">
        <v>207.4</v>
      </c>
      <c r="D33" s="1">
        <v>203.6</v>
      </c>
      <c r="E33" s="1">
        <v>166.3</v>
      </c>
      <c r="F33" s="1">
        <v>236.5</v>
      </c>
      <c r="G33" s="1">
        <v>133.7</v>
      </c>
      <c r="H33" s="1">
        <v>92.8</v>
      </c>
      <c r="I33" s="1">
        <v>157</v>
      </c>
      <c r="J33" s="1">
        <v>120.4</v>
      </c>
      <c r="K33" s="1">
        <v>163.2</v>
      </c>
      <c r="L33" s="1">
        <v>180</v>
      </c>
      <c r="M33" s="1">
        <v>211.6</v>
      </c>
      <c r="N33" s="17">
        <f t="shared" si="1"/>
        <v>2088.8</v>
      </c>
    </row>
    <row r="34" spans="1:14" ht="12">
      <c r="A34" s="5">
        <v>1984</v>
      </c>
      <c r="B34" s="1">
        <v>196.4</v>
      </c>
      <c r="C34" s="1">
        <v>173.8</v>
      </c>
      <c r="D34" s="1">
        <v>203.3</v>
      </c>
      <c r="E34" s="1">
        <v>184</v>
      </c>
      <c r="F34" s="1">
        <v>182.6</v>
      </c>
      <c r="G34" s="1">
        <v>71.4</v>
      </c>
      <c r="H34" s="1">
        <v>152.3</v>
      </c>
      <c r="I34" s="1">
        <v>231.3</v>
      </c>
      <c r="J34" s="1">
        <v>151.8</v>
      </c>
      <c r="K34" s="1">
        <v>137.6</v>
      </c>
      <c r="L34" s="1">
        <v>167.4</v>
      </c>
      <c r="M34" s="1">
        <v>179.5</v>
      </c>
      <c r="N34" s="17">
        <f t="shared" si="1"/>
        <v>2031.3999999999999</v>
      </c>
    </row>
    <row r="35" spans="1:14" ht="12">
      <c r="A35" s="5">
        <v>1985</v>
      </c>
      <c r="B35" s="1">
        <v>203.2</v>
      </c>
      <c r="C35" s="1">
        <v>144.9</v>
      </c>
      <c r="D35" s="1">
        <v>105</v>
      </c>
      <c r="E35" s="1">
        <v>150.7</v>
      </c>
      <c r="F35" s="1">
        <v>168.5</v>
      </c>
      <c r="G35" s="1">
        <v>91.1</v>
      </c>
      <c r="H35" s="1">
        <v>192.8</v>
      </c>
      <c r="I35" s="1">
        <v>284.6</v>
      </c>
      <c r="J35" s="1">
        <v>140</v>
      </c>
      <c r="K35" s="1">
        <v>192.3</v>
      </c>
      <c r="L35" s="1">
        <v>173.7</v>
      </c>
      <c r="M35" s="1">
        <v>219.6</v>
      </c>
      <c r="N35" s="17">
        <f t="shared" si="1"/>
        <v>2066.4</v>
      </c>
    </row>
    <row r="36" spans="1:14" ht="12">
      <c r="A36" s="5">
        <v>1986</v>
      </c>
      <c r="B36" s="1">
        <v>199.4</v>
      </c>
      <c r="C36" s="1">
        <v>196.4</v>
      </c>
      <c r="D36" s="1">
        <v>182.4</v>
      </c>
      <c r="E36" s="1">
        <v>206.4</v>
      </c>
      <c r="F36" s="1">
        <v>215.6</v>
      </c>
      <c r="G36" s="1">
        <v>168.8</v>
      </c>
      <c r="H36" s="1">
        <v>146.3</v>
      </c>
      <c r="I36" s="1">
        <v>215.8</v>
      </c>
      <c r="J36" s="1">
        <v>166</v>
      </c>
      <c r="K36" s="1">
        <v>178.5</v>
      </c>
      <c r="L36" s="1">
        <v>141.3</v>
      </c>
      <c r="M36" s="1">
        <v>164.4</v>
      </c>
      <c r="N36" s="17">
        <f t="shared" si="1"/>
        <v>2181.2999999999997</v>
      </c>
    </row>
    <row r="37" spans="1:14" ht="12">
      <c r="A37" s="5">
        <v>1987</v>
      </c>
      <c r="B37" s="1">
        <v>193.2</v>
      </c>
      <c r="C37" s="1">
        <v>154</v>
      </c>
      <c r="D37" s="1">
        <v>145.6</v>
      </c>
      <c r="E37" s="1">
        <v>196.2</v>
      </c>
      <c r="F37" s="1">
        <v>134.4</v>
      </c>
      <c r="G37" s="1">
        <v>116.9</v>
      </c>
      <c r="H37" s="1">
        <v>102.9</v>
      </c>
      <c r="I37" s="1">
        <v>116.9</v>
      </c>
      <c r="J37" s="1">
        <v>96.3</v>
      </c>
      <c r="K37" s="1">
        <v>141.6</v>
      </c>
      <c r="L37" s="1">
        <v>143</v>
      </c>
      <c r="M37" s="1">
        <v>159.6</v>
      </c>
      <c r="N37" s="17">
        <f t="shared" si="1"/>
        <v>1700.6</v>
      </c>
    </row>
    <row r="38" spans="1:14" ht="12">
      <c r="A38" s="5">
        <v>1988</v>
      </c>
      <c r="B38" s="1">
        <v>179.2</v>
      </c>
      <c r="C38" s="1">
        <v>184.2</v>
      </c>
      <c r="D38" s="1">
        <v>149.4</v>
      </c>
      <c r="E38" s="1">
        <v>182.9</v>
      </c>
      <c r="F38" s="1">
        <v>123.7</v>
      </c>
      <c r="G38" s="1">
        <v>87.7</v>
      </c>
      <c r="H38" s="1">
        <v>23.8</v>
      </c>
      <c r="I38" s="1">
        <v>75.2</v>
      </c>
      <c r="J38" s="1">
        <v>50.8</v>
      </c>
      <c r="K38" s="1">
        <v>149.9</v>
      </c>
      <c r="L38" s="1">
        <v>185.6</v>
      </c>
      <c r="M38" s="1">
        <v>209.1</v>
      </c>
      <c r="N38" s="17">
        <f t="shared" si="1"/>
        <v>1601.5</v>
      </c>
    </row>
    <row r="39" spans="1:14" ht="12">
      <c r="A39" s="5">
        <v>1989</v>
      </c>
      <c r="B39" s="1">
        <v>149.8</v>
      </c>
      <c r="C39" s="1">
        <v>127.6</v>
      </c>
      <c r="D39" s="1">
        <v>158.4</v>
      </c>
      <c r="E39" s="1">
        <v>181.5</v>
      </c>
      <c r="F39" s="1">
        <v>102.5</v>
      </c>
      <c r="G39" s="1">
        <v>82.9</v>
      </c>
      <c r="H39" s="1">
        <v>91.4</v>
      </c>
      <c r="I39" s="1">
        <v>154.7</v>
      </c>
      <c r="J39" s="1">
        <v>101.4</v>
      </c>
      <c r="K39" s="1">
        <v>146.4</v>
      </c>
      <c r="L39" s="1">
        <v>133.3</v>
      </c>
      <c r="M39" s="1">
        <v>181.3</v>
      </c>
      <c r="N39" s="17">
        <f t="shared" si="1"/>
        <v>1611.2</v>
      </c>
    </row>
    <row r="40" spans="1:14" ht="12">
      <c r="A40" s="5">
        <v>1990</v>
      </c>
      <c r="B40" s="1">
        <v>174.9</v>
      </c>
      <c r="C40" s="1">
        <v>91.3</v>
      </c>
      <c r="D40" s="1">
        <v>196.6</v>
      </c>
      <c r="E40" s="1">
        <v>140.3</v>
      </c>
      <c r="F40" s="1">
        <v>134</v>
      </c>
      <c r="G40" s="1">
        <v>87.1</v>
      </c>
      <c r="H40" s="1">
        <v>53.7</v>
      </c>
      <c r="I40" s="1">
        <v>187.7</v>
      </c>
      <c r="J40" s="1">
        <v>109.7</v>
      </c>
      <c r="K40" s="1">
        <v>122.4</v>
      </c>
      <c r="L40" s="1">
        <v>151.2</v>
      </c>
      <c r="M40" s="1">
        <v>193.1</v>
      </c>
      <c r="N40" s="17">
        <f t="shared" si="1"/>
        <v>1642</v>
      </c>
    </row>
    <row r="41" spans="1:14" ht="12">
      <c r="A41" s="5">
        <v>1991</v>
      </c>
      <c r="B41" s="1">
        <v>191.8</v>
      </c>
      <c r="C41" s="1">
        <v>168.4</v>
      </c>
      <c r="D41" s="1">
        <v>134</v>
      </c>
      <c r="E41" s="1">
        <v>143.5</v>
      </c>
      <c r="F41" s="1">
        <v>146.4</v>
      </c>
      <c r="G41" s="1">
        <v>86.13</v>
      </c>
      <c r="H41" s="1">
        <v>93.1</v>
      </c>
      <c r="I41" s="1">
        <v>107.1</v>
      </c>
      <c r="J41" s="1">
        <v>93.4</v>
      </c>
      <c r="K41" s="1">
        <v>84.9</v>
      </c>
      <c r="L41" s="1">
        <v>152.2</v>
      </c>
      <c r="M41" s="1">
        <v>161.7</v>
      </c>
      <c r="N41" s="17">
        <f t="shared" si="1"/>
        <v>1562.6300000000003</v>
      </c>
    </row>
    <row r="42" spans="1:14" ht="12">
      <c r="A42" s="5">
        <v>1992</v>
      </c>
      <c r="B42" s="1">
        <v>183.2</v>
      </c>
      <c r="C42" s="1">
        <v>168.6</v>
      </c>
      <c r="D42" s="1">
        <v>115.2</v>
      </c>
      <c r="E42" s="1">
        <v>156.6</v>
      </c>
      <c r="F42" s="1">
        <v>126.94</v>
      </c>
      <c r="G42" s="1">
        <v>96.3</v>
      </c>
      <c r="H42" s="1">
        <v>120.2</v>
      </c>
      <c r="I42" s="1">
        <v>165.6</v>
      </c>
      <c r="J42" s="1">
        <v>174.1</v>
      </c>
      <c r="K42" s="1">
        <v>122.7</v>
      </c>
      <c r="L42" s="1">
        <v>144.1</v>
      </c>
      <c r="M42" s="1">
        <v>177.5</v>
      </c>
      <c r="N42" s="17">
        <f t="shared" si="1"/>
        <v>1751.0399999999997</v>
      </c>
    </row>
    <row r="43" spans="1:14" ht="12">
      <c r="A43" s="5">
        <v>1993</v>
      </c>
      <c r="B43" s="1">
        <v>130.5</v>
      </c>
      <c r="C43" s="1">
        <v>171</v>
      </c>
      <c r="D43" s="1">
        <v>180.5</v>
      </c>
      <c r="E43" s="1">
        <v>183.9</v>
      </c>
      <c r="F43" s="1">
        <v>178.2</v>
      </c>
      <c r="G43" s="1">
        <v>64.7</v>
      </c>
      <c r="H43" s="1">
        <v>35.9</v>
      </c>
      <c r="I43" s="1">
        <v>82.6</v>
      </c>
      <c r="J43" s="1">
        <v>82.4</v>
      </c>
      <c r="K43" s="1">
        <v>136.3</v>
      </c>
      <c r="L43" s="1">
        <v>145.7</v>
      </c>
      <c r="M43" s="1">
        <v>153</v>
      </c>
      <c r="N43" s="17">
        <f t="shared" si="1"/>
        <v>1544.7</v>
      </c>
    </row>
    <row r="44" spans="1:14" ht="12">
      <c r="A44" s="5">
        <v>1994</v>
      </c>
      <c r="B44" s="1">
        <v>157.1</v>
      </c>
      <c r="C44" s="1">
        <v>194.6</v>
      </c>
      <c r="D44" s="1">
        <v>174.6</v>
      </c>
      <c r="E44" s="1">
        <v>210.2</v>
      </c>
      <c r="F44" s="1">
        <v>143</v>
      </c>
      <c r="G44" s="1">
        <v>84.6</v>
      </c>
      <c r="H44" s="1">
        <v>154.5</v>
      </c>
      <c r="I44" s="1">
        <v>232.2</v>
      </c>
      <c r="J44" s="1">
        <v>111.3</v>
      </c>
      <c r="K44" s="1">
        <v>99.7</v>
      </c>
      <c r="L44" s="1">
        <v>172</v>
      </c>
      <c r="M44" s="1">
        <v>183.5</v>
      </c>
      <c r="N44" s="17">
        <f t="shared" si="1"/>
        <v>1917.3</v>
      </c>
    </row>
    <row r="45" spans="1:14" ht="12">
      <c r="A45" s="5">
        <v>1995</v>
      </c>
      <c r="B45" s="1">
        <v>217.1</v>
      </c>
      <c r="C45" s="1">
        <v>181.5</v>
      </c>
      <c r="D45" s="1">
        <v>124.2</v>
      </c>
      <c r="E45" s="1">
        <v>154.2</v>
      </c>
      <c r="F45" s="1">
        <v>103.3</v>
      </c>
      <c r="G45" s="1">
        <v>34.4</v>
      </c>
      <c r="H45" s="1">
        <v>109.9</v>
      </c>
      <c r="I45" s="1">
        <v>176.5</v>
      </c>
      <c r="J45" s="1">
        <v>115.6</v>
      </c>
      <c r="K45" s="1">
        <v>150.3</v>
      </c>
      <c r="L45" s="1">
        <v>201.3</v>
      </c>
      <c r="M45" s="1">
        <v>222.3</v>
      </c>
      <c r="N45" s="17">
        <f t="shared" si="1"/>
        <v>1790.5999999999997</v>
      </c>
    </row>
    <row r="46" spans="1:14" ht="12">
      <c r="A46" s="5">
        <v>1996</v>
      </c>
      <c r="B46" s="1">
        <v>206.3</v>
      </c>
      <c r="C46" s="1">
        <v>169.6</v>
      </c>
      <c r="D46" s="1">
        <v>181.2</v>
      </c>
      <c r="E46" s="1">
        <v>175.7</v>
      </c>
      <c r="F46" s="1">
        <v>131.5</v>
      </c>
      <c r="G46" s="1">
        <v>73.4</v>
      </c>
      <c r="H46" s="1">
        <v>151.8</v>
      </c>
      <c r="I46" s="1">
        <v>136.7</v>
      </c>
      <c r="J46" s="1">
        <v>140.2</v>
      </c>
      <c r="K46" s="1">
        <v>152.57</v>
      </c>
      <c r="L46" s="1">
        <v>129.2</v>
      </c>
      <c r="M46" s="1">
        <v>192</v>
      </c>
      <c r="N46" s="17">
        <f t="shared" si="1"/>
        <v>1840.17</v>
      </c>
    </row>
    <row r="47" spans="1:14" ht="11.25">
      <c r="A47" s="5">
        <v>1997</v>
      </c>
      <c r="B47" s="1">
        <v>219.5</v>
      </c>
      <c r="C47" s="1">
        <v>180.4</v>
      </c>
      <c r="D47" s="1">
        <v>201.03</v>
      </c>
      <c r="E47" s="1">
        <v>162.3</v>
      </c>
      <c r="F47" s="1">
        <v>119.5</v>
      </c>
      <c r="G47" s="1">
        <v>114.3</v>
      </c>
      <c r="H47" s="1">
        <v>142</v>
      </c>
      <c r="I47" s="1">
        <v>162.7</v>
      </c>
      <c r="J47" s="1">
        <v>89.8</v>
      </c>
      <c r="K47" s="1">
        <v>203.5</v>
      </c>
      <c r="L47" s="1">
        <v>143.2</v>
      </c>
      <c r="M47" s="1">
        <v>162.3</v>
      </c>
      <c r="N47" s="17">
        <f t="shared" si="1"/>
        <v>1900.53</v>
      </c>
    </row>
    <row r="48" spans="1:14" ht="11.25">
      <c r="A48" s="5">
        <v>1998</v>
      </c>
      <c r="B48" s="1">
        <v>165.2</v>
      </c>
      <c r="C48" s="1">
        <v>158.3</v>
      </c>
      <c r="D48" s="1">
        <v>200.2</v>
      </c>
      <c r="E48" s="1">
        <v>117.2</v>
      </c>
      <c r="F48" s="1">
        <v>138.7</v>
      </c>
      <c r="G48" s="1">
        <v>64.6</v>
      </c>
      <c r="H48" s="1">
        <v>49.5</v>
      </c>
      <c r="I48" s="1">
        <v>63.3</v>
      </c>
      <c r="J48" s="1">
        <v>98</v>
      </c>
      <c r="K48" s="1">
        <v>130.1</v>
      </c>
      <c r="L48" s="1">
        <v>172.5</v>
      </c>
      <c r="M48" s="1">
        <v>180.4</v>
      </c>
      <c r="N48" s="17">
        <f t="shared" si="1"/>
        <v>1538</v>
      </c>
    </row>
    <row r="49" spans="1:14" ht="11.25">
      <c r="A49" s="5">
        <v>1999</v>
      </c>
      <c r="B49" s="1">
        <v>208.7</v>
      </c>
      <c r="C49" s="1">
        <v>189.8</v>
      </c>
      <c r="D49" s="1">
        <v>144.4</v>
      </c>
      <c r="E49" s="1">
        <v>135</v>
      </c>
      <c r="F49" s="1">
        <v>167.5</v>
      </c>
      <c r="G49" s="1">
        <v>121.5</v>
      </c>
      <c r="H49" s="1">
        <v>133.2</v>
      </c>
      <c r="I49" s="1">
        <v>193.5</v>
      </c>
      <c r="J49" s="1">
        <v>143.5</v>
      </c>
      <c r="K49" s="1">
        <v>154</v>
      </c>
      <c r="L49" s="1">
        <v>169.7</v>
      </c>
      <c r="M49" s="1">
        <v>189.3</v>
      </c>
      <c r="N49" s="17">
        <f t="shared" si="1"/>
        <v>1950.1</v>
      </c>
    </row>
    <row r="50" spans="1:14" ht="11.25">
      <c r="A50" s="5">
        <v>2000</v>
      </c>
      <c r="B50" s="1">
        <v>165.9</v>
      </c>
      <c r="C50" s="1">
        <v>191.3</v>
      </c>
      <c r="D50" s="1">
        <v>224.8</v>
      </c>
      <c r="E50" s="1">
        <v>191.1</v>
      </c>
      <c r="F50" s="1">
        <v>176.4</v>
      </c>
      <c r="G50" s="1">
        <v>133</v>
      </c>
      <c r="H50" s="1">
        <v>211.7</v>
      </c>
      <c r="I50" s="1">
        <v>215.7</v>
      </c>
      <c r="J50" s="1">
        <v>134.1</v>
      </c>
      <c r="K50" s="1">
        <v>142.7</v>
      </c>
      <c r="L50" s="1">
        <v>138.9</v>
      </c>
      <c r="M50" s="1">
        <v>207.2</v>
      </c>
      <c r="N50" s="17">
        <f t="shared" si="1"/>
        <v>2132.8</v>
      </c>
    </row>
    <row r="51" spans="1:14" ht="11.25">
      <c r="A51" s="5">
        <v>2001</v>
      </c>
      <c r="B51" s="1">
        <v>178.4</v>
      </c>
      <c r="C51" s="1">
        <v>157.8</v>
      </c>
      <c r="D51" s="1">
        <v>186.3</v>
      </c>
      <c r="E51" s="1">
        <v>234.4</v>
      </c>
      <c r="F51" s="1">
        <v>168.4</v>
      </c>
      <c r="G51" s="1">
        <v>129.3</v>
      </c>
      <c r="H51" s="1">
        <v>279</v>
      </c>
      <c r="I51" s="1">
        <v>124.3</v>
      </c>
      <c r="J51" s="1">
        <v>144.6</v>
      </c>
      <c r="K51" s="1">
        <v>185.2</v>
      </c>
      <c r="L51" s="1">
        <v>192.1</v>
      </c>
      <c r="M51" s="1">
        <v>187.5</v>
      </c>
      <c r="N51" s="17">
        <f t="shared" si="1"/>
        <v>2167.2999999999997</v>
      </c>
    </row>
    <row r="52" spans="1:14" ht="11.25">
      <c r="A52" s="5">
        <v>2002</v>
      </c>
      <c r="B52" s="1">
        <v>197.1</v>
      </c>
      <c r="C52" s="1">
        <v>175.5</v>
      </c>
      <c r="D52" s="1">
        <v>199.7</v>
      </c>
      <c r="E52" s="1">
        <v>181.3</v>
      </c>
      <c r="F52" s="1">
        <v>168.9</v>
      </c>
      <c r="G52" s="1">
        <v>138</v>
      </c>
      <c r="H52" s="1">
        <v>185.9</v>
      </c>
      <c r="I52" s="1">
        <v>231.3</v>
      </c>
      <c r="J52" s="1">
        <v>150.3</v>
      </c>
      <c r="K52" s="1">
        <v>178.7</v>
      </c>
      <c r="L52" s="1">
        <v>152.7</v>
      </c>
      <c r="M52" s="1">
        <v>157.5</v>
      </c>
      <c r="N52" s="17">
        <f t="shared" si="1"/>
        <v>2116.9</v>
      </c>
    </row>
    <row r="53" spans="1:14" ht="11.25">
      <c r="A53" s="5">
        <v>2003</v>
      </c>
      <c r="B53" s="1">
        <v>213.3</v>
      </c>
      <c r="C53" s="1">
        <v>165.6</v>
      </c>
      <c r="D53" s="1">
        <v>205.8</v>
      </c>
      <c r="E53" s="1">
        <v>172.9</v>
      </c>
      <c r="F53" s="1">
        <v>166.6</v>
      </c>
      <c r="G53" s="1">
        <v>106.3</v>
      </c>
      <c r="H53" s="1">
        <v>64</v>
      </c>
      <c r="I53" s="1">
        <v>143.4</v>
      </c>
      <c r="J53" s="1">
        <v>180</v>
      </c>
      <c r="K53" s="1">
        <v>153.9</v>
      </c>
      <c r="L53" s="1">
        <v>116.1</v>
      </c>
      <c r="M53" s="1">
        <v>180.4</v>
      </c>
      <c r="N53" s="17">
        <f t="shared" si="1"/>
        <v>1868.3000000000002</v>
      </c>
    </row>
    <row r="54" spans="1:14" ht="11.25">
      <c r="A54" s="5">
        <v>2004</v>
      </c>
      <c r="B54" s="1">
        <v>211.5</v>
      </c>
      <c r="C54" s="1">
        <v>214.5</v>
      </c>
      <c r="D54" s="1">
        <v>200.2</v>
      </c>
      <c r="E54" s="1">
        <v>232.5</v>
      </c>
      <c r="F54" s="1">
        <v>138.8</v>
      </c>
      <c r="G54" s="1">
        <v>172.3</v>
      </c>
      <c r="H54" s="1">
        <v>211.5</v>
      </c>
      <c r="I54" s="1">
        <v>196.9</v>
      </c>
      <c r="J54" s="1">
        <v>141.5</v>
      </c>
      <c r="K54" s="1">
        <v>122.4</v>
      </c>
      <c r="L54" s="1">
        <v>161.4</v>
      </c>
      <c r="M54" s="1">
        <v>182.9</v>
      </c>
      <c r="N54" s="17">
        <f t="shared" si="1"/>
        <v>2186.4</v>
      </c>
    </row>
    <row r="55" spans="1:14" ht="11.25">
      <c r="A55" s="5">
        <v>2005</v>
      </c>
      <c r="B55" s="1">
        <v>195.9</v>
      </c>
      <c r="C55" s="1">
        <v>182.9</v>
      </c>
      <c r="D55" s="1">
        <v>190.2</v>
      </c>
      <c r="E55" s="1">
        <v>216.4</v>
      </c>
      <c r="F55" s="1">
        <v>203</v>
      </c>
      <c r="G55" s="1">
        <v>116.5</v>
      </c>
      <c r="H55" s="1">
        <v>120.8</v>
      </c>
      <c r="I55" s="1">
        <v>187.2</v>
      </c>
      <c r="J55" s="1">
        <v>167.1</v>
      </c>
      <c r="K55" s="1">
        <v>118.8</v>
      </c>
      <c r="L55" s="1">
        <v>212</v>
      </c>
      <c r="M55" s="1">
        <v>212.6</v>
      </c>
      <c r="N55" s="17">
        <f t="shared" si="1"/>
        <v>2123.4</v>
      </c>
    </row>
    <row r="56" spans="1:14" ht="11.25">
      <c r="A56" s="5">
        <v>2006</v>
      </c>
      <c r="B56" s="1">
        <v>178.1</v>
      </c>
      <c r="C56" s="1">
        <v>137.4</v>
      </c>
      <c r="D56" s="1">
        <v>200.2</v>
      </c>
      <c r="E56" s="1">
        <v>158.1</v>
      </c>
      <c r="F56" s="1">
        <v>130.4</v>
      </c>
      <c r="G56" s="1">
        <v>103.6</v>
      </c>
      <c r="H56" s="1">
        <v>72.7</v>
      </c>
      <c r="I56" s="1">
        <v>176.1</v>
      </c>
      <c r="J56" s="1">
        <v>150.4</v>
      </c>
      <c r="K56" s="1">
        <v>143.8</v>
      </c>
      <c r="L56" s="1">
        <v>169.1</v>
      </c>
      <c r="M56" s="1">
        <v>152.7</v>
      </c>
      <c r="N56" s="17">
        <f t="shared" si="1"/>
        <v>1772.6000000000001</v>
      </c>
    </row>
    <row r="57" spans="1:14" ht="11.25">
      <c r="A57" s="5">
        <v>2007</v>
      </c>
      <c r="B57" s="1">
        <v>200.1</v>
      </c>
      <c r="C57" s="1">
        <v>206</v>
      </c>
      <c r="D57" s="1">
        <v>200.2</v>
      </c>
      <c r="E57" s="1">
        <v>178.2</v>
      </c>
      <c r="F57" s="1">
        <v>206.8</v>
      </c>
      <c r="G57" s="1">
        <v>179.7</v>
      </c>
      <c r="H57" s="1">
        <v>104.2</v>
      </c>
      <c r="I57" s="1">
        <v>231.8</v>
      </c>
      <c r="J57" s="1">
        <v>154.5</v>
      </c>
      <c r="K57" s="1">
        <v>165</v>
      </c>
      <c r="L57" s="1">
        <v>141.7</v>
      </c>
      <c r="M57" s="1">
        <v>170.6</v>
      </c>
      <c r="N57" s="17">
        <f t="shared" si="1"/>
        <v>2138.8</v>
      </c>
    </row>
    <row r="58" spans="1:14" ht="11.25">
      <c r="A58" s="5">
        <v>2008</v>
      </c>
      <c r="B58" s="1">
        <v>193.5</v>
      </c>
      <c r="C58" s="1">
        <v>203.7</v>
      </c>
      <c r="D58" s="1">
        <v>192.7</v>
      </c>
      <c r="E58" s="1">
        <v>179.8</v>
      </c>
      <c r="F58" s="1">
        <v>174.8</v>
      </c>
      <c r="G58" s="1">
        <v>175.1</v>
      </c>
      <c r="H58" s="1">
        <v>160.8</v>
      </c>
      <c r="I58" s="1">
        <v>154.1</v>
      </c>
      <c r="J58" s="1">
        <v>160.1</v>
      </c>
      <c r="K58" s="1">
        <v>173.6</v>
      </c>
      <c r="L58" s="1">
        <v>146.1</v>
      </c>
      <c r="M58" s="1">
        <v>185.5</v>
      </c>
      <c r="N58" s="17">
        <f t="shared" si="1"/>
        <v>2099.7999999999993</v>
      </c>
    </row>
    <row r="59" spans="1:14" ht="11.25">
      <c r="A59" s="5">
        <v>2009</v>
      </c>
      <c r="B59" s="1">
        <v>172.2</v>
      </c>
      <c r="C59" s="1">
        <v>166.8</v>
      </c>
      <c r="D59" s="1">
        <v>186.3</v>
      </c>
      <c r="E59" s="1">
        <v>219.7</v>
      </c>
      <c r="F59" s="1">
        <v>178.8</v>
      </c>
      <c r="G59" s="1">
        <v>108.9</v>
      </c>
      <c r="H59" s="1">
        <v>113.3</v>
      </c>
      <c r="I59" s="1">
        <v>158.3</v>
      </c>
      <c r="J59" s="1">
        <v>172.4</v>
      </c>
      <c r="K59" s="1">
        <v>165.7</v>
      </c>
      <c r="L59" s="1">
        <v>133.6</v>
      </c>
      <c r="M59" s="1">
        <v>181.3</v>
      </c>
      <c r="N59" s="17">
        <f t="shared" si="1"/>
        <v>1957.3</v>
      </c>
    </row>
    <row r="60" spans="1:14" ht="11.25">
      <c r="A60" s="5">
        <v>2010</v>
      </c>
      <c r="B60" s="1">
        <v>205.6</v>
      </c>
      <c r="C60" s="1">
        <v>126.3</v>
      </c>
      <c r="D60" s="1">
        <v>147.5</v>
      </c>
      <c r="E60" s="1">
        <v>146.3</v>
      </c>
      <c r="F60" s="1">
        <v>205.5</v>
      </c>
      <c r="G60" s="1">
        <v>172.4</v>
      </c>
      <c r="H60" s="1">
        <v>175.1</v>
      </c>
      <c r="I60" s="1">
        <v>230</v>
      </c>
      <c r="J60" s="1">
        <v>177.6</v>
      </c>
      <c r="K60" s="1">
        <v>126.9</v>
      </c>
      <c r="L60" s="1">
        <v>162</v>
      </c>
      <c r="M60" s="1">
        <v>184.5</v>
      </c>
      <c r="N60" s="17">
        <f t="shared" si="1"/>
        <v>2059.7</v>
      </c>
    </row>
    <row r="61" spans="1:14" ht="11.25">
      <c r="A61" s="5">
        <v>2011</v>
      </c>
      <c r="B61" s="1">
        <v>227.3</v>
      </c>
      <c r="C61" s="1">
        <v>166.6</v>
      </c>
      <c r="D61" s="1">
        <v>201.4</v>
      </c>
      <c r="E61" s="1">
        <v>218.7</v>
      </c>
      <c r="F61" s="1">
        <v>158.1</v>
      </c>
      <c r="G61" s="1">
        <v>132.4</v>
      </c>
      <c r="H61" s="1">
        <v>201.2</v>
      </c>
      <c r="I61" s="1">
        <v>186.2</v>
      </c>
      <c r="J61" s="1">
        <v>191.6</v>
      </c>
      <c r="K61" s="1">
        <v>151.9</v>
      </c>
      <c r="L61" s="1">
        <v>146.8</v>
      </c>
      <c r="M61" s="1">
        <v>177.7</v>
      </c>
      <c r="N61" s="17">
        <f t="shared" si="1"/>
        <v>2159.9</v>
      </c>
    </row>
    <row r="62" spans="1:14" ht="11.25">
      <c r="A62" s="5">
        <v>2012</v>
      </c>
      <c r="B62" s="1">
        <v>186.4</v>
      </c>
      <c r="C62" s="1">
        <v>162.8</v>
      </c>
      <c r="D62" s="1">
        <v>173.7</v>
      </c>
      <c r="E62" s="1">
        <v>179.1</v>
      </c>
      <c r="F62" s="1">
        <v>195.4</v>
      </c>
      <c r="G62" s="1">
        <v>166.9</v>
      </c>
      <c r="H62" s="1">
        <v>171.2</v>
      </c>
      <c r="I62" s="1">
        <v>275.9</v>
      </c>
      <c r="J62" s="1">
        <v>186.5</v>
      </c>
      <c r="K62" s="1">
        <v>184.1</v>
      </c>
      <c r="L62" s="1">
        <v>156.6</v>
      </c>
      <c r="M62" s="1">
        <v>165.3</v>
      </c>
      <c r="N62" s="17">
        <f t="shared" si="1"/>
        <v>2203.9</v>
      </c>
    </row>
    <row r="63" spans="1:14" ht="11.25">
      <c r="A63" s="5">
        <v>2013</v>
      </c>
      <c r="B63" s="1">
        <v>223.3</v>
      </c>
      <c r="C63" s="1">
        <v>179.6</v>
      </c>
      <c r="D63" s="1">
        <v>195.7</v>
      </c>
      <c r="E63" s="1">
        <v>198.4</v>
      </c>
      <c r="F63" s="1">
        <v>243</v>
      </c>
      <c r="G63" s="1">
        <v>132</v>
      </c>
      <c r="H63" s="1">
        <v>152.2</v>
      </c>
      <c r="I63" s="1">
        <v>226.8</v>
      </c>
      <c r="J63" s="1">
        <v>187.2</v>
      </c>
      <c r="K63" s="1">
        <v>125.3</v>
      </c>
      <c r="L63" s="1">
        <v>182.6</v>
      </c>
      <c r="M63" s="1">
        <v>190.4</v>
      </c>
      <c r="N63" s="17">
        <f t="shared" si="1"/>
        <v>2236.5</v>
      </c>
    </row>
    <row r="64" spans="1:14" ht="11.25">
      <c r="A64" s="5">
        <v>2014</v>
      </c>
      <c r="B64" s="1">
        <v>212.8</v>
      </c>
      <c r="C64" s="1">
        <v>154</v>
      </c>
      <c r="D64" s="1">
        <v>217.9</v>
      </c>
      <c r="E64" s="1">
        <v>235.7</v>
      </c>
      <c r="F64" s="1">
        <v>224.8</v>
      </c>
      <c r="G64" s="1">
        <v>157.4</v>
      </c>
      <c r="H64" s="1">
        <v>180.9</v>
      </c>
      <c r="I64" s="1">
        <v>189.2</v>
      </c>
      <c r="J64" s="1">
        <v>161.7</v>
      </c>
      <c r="K64" s="1">
        <v>172.1</v>
      </c>
      <c r="L64" s="1">
        <v>148.6</v>
      </c>
      <c r="M64" s="1">
        <v>187</v>
      </c>
      <c r="N64" s="17">
        <f aca="true" t="shared" si="2" ref="N64:N72">SUM(B64:M64)</f>
        <v>2242.1000000000004</v>
      </c>
    </row>
    <row r="65" spans="1:14" ht="11.25">
      <c r="A65" s="5">
        <v>2015</v>
      </c>
      <c r="B65" s="1">
        <v>198.7</v>
      </c>
      <c r="C65" s="1">
        <v>161.6</v>
      </c>
      <c r="D65" s="1">
        <v>208.6</v>
      </c>
      <c r="E65" s="1">
        <v>162</v>
      </c>
      <c r="F65" s="1">
        <v>230.5</v>
      </c>
      <c r="G65" s="1">
        <v>134.9</v>
      </c>
      <c r="H65" s="1">
        <v>148.8</v>
      </c>
      <c r="I65" s="1">
        <v>131.3</v>
      </c>
      <c r="J65" s="1">
        <v>115</v>
      </c>
      <c r="K65" s="1">
        <v>184.8</v>
      </c>
      <c r="L65" s="1">
        <v>129.2</v>
      </c>
      <c r="M65" s="1">
        <v>175.9</v>
      </c>
      <c r="N65" s="17">
        <f t="shared" si="2"/>
        <v>1981.3</v>
      </c>
    </row>
    <row r="66" spans="1:14" ht="11.25">
      <c r="A66" s="5">
        <v>2016</v>
      </c>
      <c r="B66" s="1">
        <v>178.2</v>
      </c>
      <c r="C66" s="1">
        <v>174.9</v>
      </c>
      <c r="D66" s="1">
        <v>172.8</v>
      </c>
      <c r="E66" s="1">
        <v>149.8</v>
      </c>
      <c r="F66" s="1">
        <v>165.9</v>
      </c>
      <c r="G66" s="1">
        <v>125</v>
      </c>
      <c r="H66" s="1">
        <v>117.7</v>
      </c>
      <c r="I66" s="1">
        <v>173.1</v>
      </c>
      <c r="J66" s="1">
        <v>109.8</v>
      </c>
      <c r="K66" s="1">
        <v>166.8</v>
      </c>
      <c r="L66" s="1">
        <v>153.5</v>
      </c>
      <c r="M66" s="1">
        <v>198.9</v>
      </c>
      <c r="N66" s="17">
        <f t="shared" si="2"/>
        <v>1886.3999999999999</v>
      </c>
    </row>
    <row r="67" spans="1:14" ht="11.25">
      <c r="A67" s="5">
        <v>2017</v>
      </c>
      <c r="B67" s="1">
        <v>207.7</v>
      </c>
      <c r="C67" s="1">
        <v>197.1</v>
      </c>
      <c r="D67" s="1">
        <v>182</v>
      </c>
      <c r="E67" s="1">
        <v>183.5</v>
      </c>
      <c r="F67" s="1">
        <v>175.7</v>
      </c>
      <c r="G67" s="1">
        <v>144.8</v>
      </c>
      <c r="H67" s="1">
        <v>135.3</v>
      </c>
      <c r="I67" s="1">
        <v>64.2</v>
      </c>
      <c r="J67" s="1">
        <v>148.5</v>
      </c>
      <c r="K67" s="1">
        <v>101.5</v>
      </c>
      <c r="L67" s="1">
        <v>157.3</v>
      </c>
      <c r="M67" s="1">
        <v>190.6</v>
      </c>
      <c r="N67" s="17">
        <f t="shared" si="2"/>
        <v>1888.1999999999998</v>
      </c>
    </row>
    <row r="68" spans="1:14" ht="11.25">
      <c r="A68" s="5">
        <v>2018</v>
      </c>
      <c r="B68" s="1">
        <v>198.7</v>
      </c>
      <c r="C68" s="1">
        <v>181</v>
      </c>
      <c r="D68" s="1">
        <v>190.2</v>
      </c>
      <c r="E68" s="1">
        <v>181.5</v>
      </c>
      <c r="F68" s="1">
        <v>153.6</v>
      </c>
      <c r="G68" s="1">
        <v>142.8</v>
      </c>
      <c r="H68" s="1">
        <v>159.2</v>
      </c>
      <c r="I68" s="1">
        <v>168.8</v>
      </c>
      <c r="J68" s="1">
        <v>73.7</v>
      </c>
      <c r="K68" s="1">
        <v>153.3</v>
      </c>
      <c r="L68" s="1">
        <v>160.8</v>
      </c>
      <c r="M68" s="1">
        <v>155.7</v>
      </c>
      <c r="N68" s="17">
        <f t="shared" si="2"/>
        <v>1919.3</v>
      </c>
    </row>
    <row r="69" spans="1:14" ht="11.25">
      <c r="A69" s="5">
        <v>2019</v>
      </c>
      <c r="B69" s="1">
        <v>229.5</v>
      </c>
      <c r="C69" s="1">
        <v>162.2</v>
      </c>
      <c r="D69" s="1">
        <v>185.5</v>
      </c>
      <c r="E69" s="1">
        <v>210.2</v>
      </c>
      <c r="F69" s="1">
        <v>259.9</v>
      </c>
      <c r="G69" s="1">
        <v>155.8</v>
      </c>
      <c r="H69" s="1">
        <v>94.3</v>
      </c>
      <c r="I69" s="1">
        <v>193.2</v>
      </c>
      <c r="J69" s="1">
        <v>152.7</v>
      </c>
      <c r="K69" s="1">
        <v>141.1</v>
      </c>
      <c r="L69" s="1">
        <v>186.5</v>
      </c>
      <c r="M69" s="1">
        <v>138.4</v>
      </c>
      <c r="N69" s="17">
        <f t="shared" si="2"/>
        <v>2109.3</v>
      </c>
    </row>
    <row r="70" spans="1:14" ht="11.25">
      <c r="A70" s="5">
        <v>2020</v>
      </c>
      <c r="B70" s="1">
        <v>161.8</v>
      </c>
      <c r="C70" s="1">
        <v>200.5</v>
      </c>
      <c r="D70" s="1">
        <v>203.8</v>
      </c>
      <c r="E70" s="1">
        <v>216.4</v>
      </c>
      <c r="F70" s="1">
        <v>180.8</v>
      </c>
      <c r="G70" s="1">
        <v>121.9</v>
      </c>
      <c r="H70" s="1">
        <v>22.3</v>
      </c>
      <c r="I70" s="1">
        <v>289.2</v>
      </c>
      <c r="J70" s="1">
        <v>138.3</v>
      </c>
      <c r="K70" s="1">
        <v>132.9</v>
      </c>
      <c r="L70" s="1">
        <v>192.1</v>
      </c>
      <c r="M70" s="1">
        <v>184.4</v>
      </c>
      <c r="N70" s="17">
        <f t="shared" si="2"/>
        <v>2044.4</v>
      </c>
    </row>
    <row r="71" spans="1:14" ht="11.25">
      <c r="A71" s="5">
        <v>2021</v>
      </c>
      <c r="B71" s="1">
        <v>185.50000000000003</v>
      </c>
      <c r="C71" s="1">
        <v>230.40000000000006</v>
      </c>
      <c r="D71" s="1">
        <v>196.3</v>
      </c>
      <c r="E71" s="1">
        <v>237.90000000000003</v>
      </c>
      <c r="F71" s="1">
        <v>164.9</v>
      </c>
      <c r="G71" s="1">
        <v>135.9</v>
      </c>
      <c r="H71" s="1">
        <v>174.90000000000003</v>
      </c>
      <c r="I71" s="1">
        <v>180.99999999999997</v>
      </c>
      <c r="J71" s="1">
        <v>117.39999999999999</v>
      </c>
      <c r="K71" s="1">
        <v>172.29999999999998</v>
      </c>
      <c r="L71" s="1">
        <v>206.59999999999997</v>
      </c>
      <c r="M71" s="1">
        <v>188.00000000000003</v>
      </c>
      <c r="N71" s="17">
        <f t="shared" si="2"/>
        <v>2191.1000000000004</v>
      </c>
    </row>
    <row r="72" spans="1:14" ht="11.25">
      <c r="A72" s="5">
        <v>2022</v>
      </c>
      <c r="B72" s="1">
        <v>207.6</v>
      </c>
      <c r="C72" s="1">
        <v>183.90000000000003</v>
      </c>
      <c r="D72" s="1">
        <v>188.59999999999997</v>
      </c>
      <c r="E72" s="1">
        <v>174.99999999999997</v>
      </c>
      <c r="F72" s="1">
        <v>179.40000000000003</v>
      </c>
      <c r="G72" s="1">
        <v>128.1</v>
      </c>
      <c r="H72" s="1">
        <v>131.79999999999998</v>
      </c>
      <c r="I72" s="1">
        <v>137.10000000000002</v>
      </c>
      <c r="J72" s="1">
        <v>146.9</v>
      </c>
      <c r="K72" s="1">
        <v>139.29999999999998</v>
      </c>
      <c r="L72" s="1">
        <v>158.9</v>
      </c>
      <c r="M72" s="1">
        <v>168.70000000000002</v>
      </c>
      <c r="N72" s="17">
        <f t="shared" si="2"/>
        <v>1945.3000000000002</v>
      </c>
    </row>
    <row r="73" spans="1:14" ht="11.25">
      <c r="A73" s="5">
        <v>2023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7"/>
    </row>
    <row r="74" spans="1:14" ht="11.25">
      <c r="A74" s="5">
        <v>2024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7"/>
    </row>
    <row r="75" spans="1:14" ht="11.25">
      <c r="A75" s="5">
        <v>2025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7"/>
    </row>
    <row r="76" spans="1:14" ht="12" thickBot="1">
      <c r="A76" s="10">
        <v>2026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8"/>
    </row>
    <row r="77" ht="12" customHeight="1"/>
    <row r="78" ht="12" customHeight="1" thickBot="1">
      <c r="A78" s="4"/>
    </row>
    <row r="79" spans="1:14" ht="12" customHeight="1">
      <c r="A79" s="24" t="s">
        <v>19</v>
      </c>
      <c r="B79" s="25">
        <f aca="true" t="shared" si="3" ref="B79:N79">MAX(B3:B76)</f>
        <v>245.6</v>
      </c>
      <c r="C79" s="25">
        <f t="shared" si="3"/>
        <v>233.6</v>
      </c>
      <c r="D79" s="25">
        <f t="shared" si="3"/>
        <v>234.1</v>
      </c>
      <c r="E79" s="25">
        <f t="shared" si="3"/>
        <v>237.90000000000003</v>
      </c>
      <c r="F79" s="25">
        <f t="shared" si="3"/>
        <v>259.9</v>
      </c>
      <c r="G79" s="25">
        <f t="shared" si="3"/>
        <v>209.2</v>
      </c>
      <c r="H79" s="25">
        <f t="shared" si="3"/>
        <v>304.7</v>
      </c>
      <c r="I79" s="25">
        <f t="shared" si="3"/>
        <v>289.2</v>
      </c>
      <c r="J79" s="25">
        <f t="shared" si="3"/>
        <v>204.1</v>
      </c>
      <c r="K79" s="25">
        <f t="shared" si="3"/>
        <v>203.5</v>
      </c>
      <c r="L79" s="25">
        <f t="shared" si="3"/>
        <v>218.4</v>
      </c>
      <c r="M79" s="25">
        <f t="shared" si="3"/>
        <v>233.5</v>
      </c>
      <c r="N79" s="25">
        <f t="shared" si="3"/>
        <v>2356.8</v>
      </c>
    </row>
    <row r="80" spans="1:14" ht="12" thickBot="1">
      <c r="A80" s="21" t="s">
        <v>4</v>
      </c>
      <c r="B80" s="23">
        <f>INDEX($A$3:$A$76,B81)</f>
        <v>1976</v>
      </c>
      <c r="C80" s="23">
        <f aca="true" t="shared" si="4" ref="C80:N80">INDEX($A$3:$A$76,C81)</f>
        <v>1980</v>
      </c>
      <c r="D80" s="23">
        <f t="shared" si="4"/>
        <v>1979</v>
      </c>
      <c r="E80" s="23">
        <f t="shared" si="4"/>
        <v>2021</v>
      </c>
      <c r="F80" s="23">
        <f t="shared" si="4"/>
        <v>2019</v>
      </c>
      <c r="G80" s="23">
        <f t="shared" si="4"/>
        <v>1979</v>
      </c>
      <c r="H80" s="23">
        <f t="shared" si="4"/>
        <v>1978</v>
      </c>
      <c r="I80" s="23">
        <f t="shared" si="4"/>
        <v>1978</v>
      </c>
      <c r="J80" s="23">
        <f t="shared" si="4"/>
        <v>1975</v>
      </c>
      <c r="K80" s="23">
        <f t="shared" si="4"/>
        <v>1997</v>
      </c>
      <c r="L80" s="23">
        <f t="shared" si="4"/>
        <v>1973</v>
      </c>
      <c r="M80" s="23">
        <f t="shared" si="4"/>
        <v>1973</v>
      </c>
      <c r="N80" s="23">
        <f t="shared" si="4"/>
        <v>1979</v>
      </c>
    </row>
    <row r="81" spans="1:14" ht="10.5">
      <c r="A81" s="22" t="s">
        <v>20</v>
      </c>
      <c r="B81" s="22">
        <f aca="true" t="shared" si="5" ref="B81:N81">MATCH(B79,B3:B76,0)</f>
        <v>24</v>
      </c>
      <c r="C81" s="22">
        <f t="shared" si="5"/>
        <v>28</v>
      </c>
      <c r="D81" s="22">
        <f t="shared" si="5"/>
        <v>27</v>
      </c>
      <c r="E81" s="22">
        <f t="shared" si="5"/>
        <v>69</v>
      </c>
      <c r="F81" s="22">
        <f t="shared" si="5"/>
        <v>67</v>
      </c>
      <c r="G81" s="22">
        <f t="shared" si="5"/>
        <v>27</v>
      </c>
      <c r="H81" s="22">
        <f t="shared" si="5"/>
        <v>26</v>
      </c>
      <c r="I81" s="22">
        <f t="shared" si="5"/>
        <v>26</v>
      </c>
      <c r="J81" s="22">
        <f t="shared" si="5"/>
        <v>23</v>
      </c>
      <c r="K81" s="22">
        <f t="shared" si="5"/>
        <v>45</v>
      </c>
      <c r="L81" s="22">
        <f t="shared" si="5"/>
        <v>21</v>
      </c>
      <c r="M81" s="22">
        <f t="shared" si="5"/>
        <v>21</v>
      </c>
      <c r="N81" s="22">
        <f t="shared" si="5"/>
        <v>27</v>
      </c>
    </row>
    <row r="82" ht="11.25" thickBot="1"/>
    <row r="83" spans="1:14" ht="11.25">
      <c r="A83" s="26" t="s">
        <v>21</v>
      </c>
      <c r="B83" s="27">
        <f>MIN(B3:B76)</f>
        <v>130.04</v>
      </c>
      <c r="C83" s="27">
        <f aca="true" t="shared" si="6" ref="C83:N83">MIN(C3:C76)</f>
        <v>91.3</v>
      </c>
      <c r="D83" s="27">
        <f t="shared" si="6"/>
        <v>86.58</v>
      </c>
      <c r="E83" s="27">
        <f t="shared" si="6"/>
        <v>117.2</v>
      </c>
      <c r="F83" s="27">
        <f t="shared" si="6"/>
        <v>88.4</v>
      </c>
      <c r="G83" s="27">
        <f t="shared" si="6"/>
        <v>34.4</v>
      </c>
      <c r="H83" s="27">
        <f t="shared" si="6"/>
        <v>22.3</v>
      </c>
      <c r="I83" s="27">
        <f t="shared" si="6"/>
        <v>63.3</v>
      </c>
      <c r="J83" s="27">
        <f t="shared" si="6"/>
        <v>50.8</v>
      </c>
      <c r="K83" s="27">
        <f t="shared" si="6"/>
        <v>71.35</v>
      </c>
      <c r="L83" s="27">
        <f t="shared" si="6"/>
        <v>115.39</v>
      </c>
      <c r="M83" s="27">
        <f t="shared" si="6"/>
        <v>138.4</v>
      </c>
      <c r="N83" s="27">
        <f t="shared" si="6"/>
        <v>1538</v>
      </c>
    </row>
    <row r="84" spans="1:14" ht="12" thickBot="1">
      <c r="A84" s="21" t="s">
        <v>4</v>
      </c>
      <c r="B84" s="23">
        <f aca="true" t="shared" si="7" ref="B84:N84">INDEX($A$3:$A$76,B85)</f>
        <v>1954</v>
      </c>
      <c r="C84" s="23">
        <f t="shared" si="7"/>
        <v>1990</v>
      </c>
      <c r="D84" s="23">
        <f t="shared" si="7"/>
        <v>1955</v>
      </c>
      <c r="E84" s="23">
        <f t="shared" si="7"/>
        <v>1998</v>
      </c>
      <c r="F84" s="23">
        <f t="shared" si="7"/>
        <v>1963</v>
      </c>
      <c r="G84" s="23">
        <f t="shared" si="7"/>
        <v>1995</v>
      </c>
      <c r="H84" s="23">
        <f t="shared" si="7"/>
        <v>2020</v>
      </c>
      <c r="I84" s="23">
        <f t="shared" si="7"/>
        <v>1998</v>
      </c>
      <c r="J84" s="23">
        <f t="shared" si="7"/>
        <v>1988</v>
      </c>
      <c r="K84" s="23">
        <f t="shared" si="7"/>
        <v>1961</v>
      </c>
      <c r="L84" s="23">
        <f t="shared" si="7"/>
        <v>1962</v>
      </c>
      <c r="M84" s="23">
        <f t="shared" si="7"/>
        <v>2019</v>
      </c>
      <c r="N84" s="23">
        <f t="shared" si="7"/>
        <v>1998</v>
      </c>
    </row>
    <row r="85" spans="1:14" ht="10.5">
      <c r="A85" s="22" t="s">
        <v>20</v>
      </c>
      <c r="B85" s="22">
        <f>MATCH(B83,B3:B76,0)</f>
        <v>2</v>
      </c>
      <c r="C85" s="22">
        <f aca="true" t="shared" si="8" ref="C85:N85">MATCH(C83,C3:C76,0)</f>
        <v>38</v>
      </c>
      <c r="D85" s="22">
        <f t="shared" si="8"/>
        <v>3</v>
      </c>
      <c r="E85" s="22">
        <f t="shared" si="8"/>
        <v>46</v>
      </c>
      <c r="F85" s="22">
        <f t="shared" si="8"/>
        <v>11</v>
      </c>
      <c r="G85" s="22">
        <f t="shared" si="8"/>
        <v>43</v>
      </c>
      <c r="H85" s="22">
        <f t="shared" si="8"/>
        <v>68</v>
      </c>
      <c r="I85" s="22">
        <f t="shared" si="8"/>
        <v>46</v>
      </c>
      <c r="J85" s="22">
        <f t="shared" si="8"/>
        <v>36</v>
      </c>
      <c r="K85" s="22">
        <f t="shared" si="8"/>
        <v>9</v>
      </c>
      <c r="L85" s="22">
        <f t="shared" si="8"/>
        <v>10</v>
      </c>
      <c r="M85" s="22">
        <f t="shared" si="8"/>
        <v>67</v>
      </c>
      <c r="N85" s="22">
        <f t="shared" si="8"/>
        <v>46</v>
      </c>
    </row>
    <row r="87" ht="11.25" thickBot="1">
      <c r="A87" s="2" t="s">
        <v>23</v>
      </c>
    </row>
    <row r="88" spans="1:14" ht="11.25">
      <c r="A88" s="28" t="s">
        <v>22</v>
      </c>
      <c r="B88" s="28">
        <f>AVERAGE(B11:B40)</f>
        <v>199.1460714285714</v>
      </c>
      <c r="C88" s="46">
        <f aca="true" t="shared" si="9" ref="C88:N88">AVERAGE(C11:C40)</f>
        <v>172.248275862069</v>
      </c>
      <c r="D88" s="46">
        <f t="shared" si="9"/>
        <v>188.84310344827585</v>
      </c>
      <c r="E88" s="46">
        <f t="shared" si="9"/>
        <v>177.7175</v>
      </c>
      <c r="F88" s="46">
        <f t="shared" si="9"/>
        <v>187.95178571428573</v>
      </c>
      <c r="G88" s="46">
        <f t="shared" si="9"/>
        <v>131.78964285714284</v>
      </c>
      <c r="H88" s="46">
        <f t="shared" si="9"/>
        <v>141.38142857142861</v>
      </c>
      <c r="I88" s="46">
        <f t="shared" si="9"/>
        <v>188.9126071428571</v>
      </c>
      <c r="J88" s="46">
        <f t="shared" si="9"/>
        <v>131.65753571428573</v>
      </c>
      <c r="K88" s="46">
        <f t="shared" si="9"/>
        <v>152.91921428571422</v>
      </c>
      <c r="L88" s="46">
        <f t="shared" si="9"/>
        <v>162.2275</v>
      </c>
      <c r="M88" s="46">
        <f t="shared" si="9"/>
        <v>188.12571428571434</v>
      </c>
      <c r="N88" s="45">
        <f t="shared" si="9"/>
        <v>2015.4986428571428</v>
      </c>
    </row>
    <row r="89" spans="1:14" ht="11.25">
      <c r="A89" s="43" t="s">
        <v>24</v>
      </c>
      <c r="B89" s="43">
        <f>AVERAGE(B21:B50)</f>
        <v>194.98571428571427</v>
      </c>
      <c r="C89" s="47">
        <f aca="true" t="shared" si="10" ref="C89:M89">AVERAGE(C21:C50)</f>
        <v>173.01724137931038</v>
      </c>
      <c r="D89" s="47">
        <f t="shared" si="10"/>
        <v>181.32655172413791</v>
      </c>
      <c r="E89" s="47">
        <f t="shared" si="10"/>
        <v>174.95357142857142</v>
      </c>
      <c r="F89" s="47">
        <f t="shared" si="10"/>
        <v>174.7585714285714</v>
      </c>
      <c r="G89" s="47">
        <f t="shared" si="10"/>
        <v>114.73892857142859</v>
      </c>
      <c r="H89" s="47">
        <f t="shared" si="10"/>
        <v>136.21785714285713</v>
      </c>
      <c r="I89" s="47">
        <f t="shared" si="10"/>
        <v>181.3142857142857</v>
      </c>
      <c r="J89" s="47">
        <f t="shared" si="10"/>
        <v>129.82250000000002</v>
      </c>
      <c r="K89" s="47">
        <f t="shared" si="10"/>
        <v>152.5</v>
      </c>
      <c r="L89" s="47">
        <f t="shared" si="10"/>
        <v>161.94642857142853</v>
      </c>
      <c r="M89" s="47">
        <f t="shared" si="10"/>
        <v>189.85357142857143</v>
      </c>
      <c r="N89" s="43">
        <f>AVERAGE(N21:N50)</f>
        <v>1957.7724999999996</v>
      </c>
    </row>
    <row r="90" spans="1:14" ht="11.25">
      <c r="A90" s="44" t="s">
        <v>28</v>
      </c>
      <c r="B90" s="43">
        <f>AVERAGE(B31:B60)</f>
        <v>191.29000000000002</v>
      </c>
      <c r="C90" s="47">
        <f aca="true" t="shared" si="11" ref="C90:N90">AVERAGE(C31:C60)</f>
        <v>172.14666666666665</v>
      </c>
      <c r="D90" s="47">
        <f t="shared" si="11"/>
        <v>178.77433333333332</v>
      </c>
      <c r="E90" s="47">
        <f t="shared" si="11"/>
        <v>178.78333333333333</v>
      </c>
      <c r="F90" s="47">
        <f t="shared" si="11"/>
        <v>163.86800000000002</v>
      </c>
      <c r="G90" s="47">
        <f t="shared" si="11"/>
        <v>113.28766666666667</v>
      </c>
      <c r="H90" s="47">
        <f t="shared" si="11"/>
        <v>130.16</v>
      </c>
      <c r="I90" s="47">
        <f t="shared" si="11"/>
        <v>172.73000000000005</v>
      </c>
      <c r="J90" s="47">
        <f t="shared" si="11"/>
        <v>134.29333333333335</v>
      </c>
      <c r="K90" s="47">
        <f t="shared" si="11"/>
        <v>151.21566666666666</v>
      </c>
      <c r="L90" s="47">
        <f t="shared" si="11"/>
        <v>157.85</v>
      </c>
      <c r="M90" s="47">
        <f t="shared" si="11"/>
        <v>184.68</v>
      </c>
      <c r="N90" s="43">
        <f t="shared" si="11"/>
        <v>1929.0790000000004</v>
      </c>
    </row>
    <row r="91" spans="1:14" ht="11.25">
      <c r="A91" s="44" t="s">
        <v>31</v>
      </c>
      <c r="B91" s="43">
        <f>AVERAGE(B41:B70)</f>
        <v>193.84666666666666</v>
      </c>
      <c r="C91" s="43">
        <f aca="true" t="shared" si="12" ref="C91:N91">AVERAGE(C41:C70)</f>
        <v>175.01000000000002</v>
      </c>
      <c r="D91" s="43">
        <f t="shared" si="12"/>
        <v>184.02766666666668</v>
      </c>
      <c r="E91" s="43">
        <f t="shared" si="12"/>
        <v>182.82</v>
      </c>
      <c r="F91" s="43">
        <f t="shared" si="12"/>
        <v>172.03800000000004</v>
      </c>
      <c r="G91" s="43">
        <f t="shared" si="12"/>
        <v>122.96433333333336</v>
      </c>
      <c r="H91" s="43">
        <f t="shared" si="12"/>
        <v>135.74</v>
      </c>
      <c r="I91" s="43">
        <f t="shared" si="12"/>
        <v>175.57333333333335</v>
      </c>
      <c r="J91" s="43">
        <f t="shared" si="12"/>
        <v>141.53</v>
      </c>
      <c r="K91" s="43">
        <f t="shared" si="12"/>
        <v>147.48566666666667</v>
      </c>
      <c r="L91" s="43">
        <f t="shared" si="12"/>
        <v>158.98666666666665</v>
      </c>
      <c r="M91" s="43">
        <f t="shared" si="12"/>
        <v>179.63333333333327</v>
      </c>
      <c r="N91" s="43">
        <f t="shared" si="12"/>
        <v>1969.655666666667</v>
      </c>
    </row>
    <row r="93" spans="1:14" ht="12">
      <c r="A93" s="12" t="s">
        <v>3</v>
      </c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ht="12">
      <c r="A94" s="13" t="s">
        <v>4</v>
      </c>
      <c r="B94" s="13" t="s">
        <v>5</v>
      </c>
      <c r="C94" s="13" t="s">
        <v>6</v>
      </c>
      <c r="D94" s="13" t="s">
        <v>7</v>
      </c>
      <c r="E94" s="13" t="s">
        <v>8</v>
      </c>
      <c r="F94" s="13" t="s">
        <v>9</v>
      </c>
      <c r="G94" s="13" t="s">
        <v>10</v>
      </c>
      <c r="H94" s="13" t="s">
        <v>11</v>
      </c>
      <c r="I94" s="13" t="s">
        <v>12</v>
      </c>
      <c r="J94" s="13" t="s">
        <v>13</v>
      </c>
      <c r="K94" s="13" t="s">
        <v>14</v>
      </c>
      <c r="L94" s="13" t="s">
        <v>15</v>
      </c>
      <c r="M94" s="13" t="s">
        <v>16</v>
      </c>
      <c r="N94" s="13" t="s">
        <v>1</v>
      </c>
    </row>
    <row r="95" spans="1:14" ht="12.75">
      <c r="A95" t="s">
        <v>18</v>
      </c>
      <c r="B95" s="19">
        <v>307.3</v>
      </c>
      <c r="C95" s="19">
        <v>301.7</v>
      </c>
      <c r="D95" s="19">
        <v>368.9</v>
      </c>
      <c r="E95" s="19">
        <v>392.1</v>
      </c>
      <c r="F95" s="19">
        <v>435.7</v>
      </c>
      <c r="G95" s="19">
        <v>437</v>
      </c>
      <c r="H95" s="19">
        <v>444.7</v>
      </c>
      <c r="I95" s="19">
        <v>418.6</v>
      </c>
      <c r="J95" s="19">
        <v>371.9</v>
      </c>
      <c r="K95" s="19">
        <v>348.2</v>
      </c>
      <c r="L95" s="19">
        <v>306.1</v>
      </c>
      <c r="M95" s="19">
        <v>299.4</v>
      </c>
      <c r="N95" s="20">
        <f>SUM(B95:M95)</f>
        <v>4431.599999999999</v>
      </c>
    </row>
    <row r="96" spans="1:14" ht="12.75">
      <c r="A96" t="s">
        <v>17</v>
      </c>
      <c r="B96" s="19">
        <v>307.3</v>
      </c>
      <c r="C96" s="19">
        <v>313</v>
      </c>
      <c r="D96" s="19">
        <v>368.9</v>
      </c>
      <c r="E96" s="19">
        <v>392.1</v>
      </c>
      <c r="F96" s="19">
        <v>435.7</v>
      </c>
      <c r="G96" s="19">
        <v>437</v>
      </c>
      <c r="H96" s="19">
        <v>444.7</v>
      </c>
      <c r="I96" s="19">
        <v>418.6</v>
      </c>
      <c r="J96" s="19">
        <v>371.9</v>
      </c>
      <c r="K96" s="19">
        <v>348.2</v>
      </c>
      <c r="L96" s="19">
        <v>306.1</v>
      </c>
      <c r="M96" s="19">
        <v>299.4</v>
      </c>
      <c r="N96" s="20">
        <f>SUM(B96:M96)</f>
        <v>4442.9</v>
      </c>
    </row>
  </sheetData>
  <sheetProtection/>
  <conditionalFormatting sqref="B3:M76">
    <cfRule type="cellIs" priority="1" dxfId="4" operator="greaterThanOrEqual" stopIfTrue="1">
      <formula>200</formula>
    </cfRule>
  </conditionalFormatting>
  <conditionalFormatting sqref="N3:N26 N28:N76">
    <cfRule type="cellIs" priority="2" dxfId="5" operator="greaterThanOrEqual" stopIfTrue="1">
      <formula>2000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1">
      <pane xSplit="1" ySplit="2" topLeftCell="B59" activePane="bottomRight" state="frozen"/>
      <selection pane="topLeft" activeCell="B65" sqref="B65"/>
      <selection pane="topRight" activeCell="B65" sqref="B65"/>
      <selection pane="bottomLeft" activeCell="B65" sqref="B65"/>
      <selection pane="bottomRight" activeCell="B73" sqref="B73"/>
    </sheetView>
  </sheetViews>
  <sheetFormatPr defaultColWidth="7.75390625" defaultRowHeight="12.75"/>
  <sheetData>
    <row r="1" spans="1:14" ht="12" thickBot="1">
      <c r="A1" s="2"/>
      <c r="B1" s="3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12">
      <c r="A2" s="6" t="s">
        <v>0</v>
      </c>
      <c r="B2" s="7">
        <v>1</v>
      </c>
      <c r="C2" s="7">
        <v>2</v>
      </c>
      <c r="D2" s="7">
        <v>3</v>
      </c>
      <c r="E2" s="7">
        <v>4</v>
      </c>
      <c r="F2" s="7">
        <v>5</v>
      </c>
      <c r="G2" s="7">
        <v>6</v>
      </c>
      <c r="H2" s="7">
        <v>7</v>
      </c>
      <c r="I2" s="7">
        <v>8</v>
      </c>
      <c r="J2" s="7">
        <v>9</v>
      </c>
      <c r="K2" s="7">
        <v>10</v>
      </c>
      <c r="L2" s="7">
        <v>11</v>
      </c>
      <c r="M2" s="7">
        <v>12</v>
      </c>
      <c r="N2" s="15" t="s">
        <v>1</v>
      </c>
      <c r="P2" s="14" t="s">
        <v>3</v>
      </c>
    </row>
    <row r="3" spans="1:16" ht="12.75">
      <c r="A3" s="8">
        <v>1953</v>
      </c>
      <c r="B3" s="31">
        <f>'月合計'!B3/'日照割合'!B$95</f>
        <v>0.6489424015619915</v>
      </c>
      <c r="C3" s="31">
        <f>'月合計'!C3/'日照割合'!C$95</f>
        <v>0.6019224395094465</v>
      </c>
      <c r="D3" s="31">
        <f>'月合計'!D3/'日照割合'!D$95</f>
        <v>0.44272160477094064</v>
      </c>
      <c r="E3" s="31">
        <f>'月合計'!E3/'日照割合'!E$95</f>
        <v>0.5408824279520531</v>
      </c>
      <c r="F3" s="31">
        <f>'月合計'!F3/'日照割合'!F$95</f>
        <v>0.40004590314436544</v>
      </c>
      <c r="G3" s="31">
        <f>'月合計'!G3/'日照割合'!G$95</f>
        <v>0.15807780320366133</v>
      </c>
      <c r="H3" s="31">
        <f>'月合計'!H3/'日照割合'!H$95</f>
        <v>0.3196761861929391</v>
      </c>
      <c r="I3" s="31">
        <f>'月合計'!I3/'日照割合'!I$95</f>
        <v>0.16077400860009555</v>
      </c>
      <c r="J3" s="31">
        <f>'月合計'!J3/'日照割合'!J$95</f>
        <v>0.23670341489647756</v>
      </c>
      <c r="K3" s="31">
        <f>'月合計'!K3/'日照割合'!K$95</f>
        <v>0.5258184951177485</v>
      </c>
      <c r="L3" s="31">
        <f>'月合計'!L3/'日照割合'!L$95</f>
        <v>0.5845475334857889</v>
      </c>
      <c r="M3" s="31">
        <f>'月合計'!M3/'日照割合'!M$95</f>
        <v>0.5065464261857048</v>
      </c>
      <c r="N3" s="32">
        <f>'月合計'!N3/'日照割合'!P3</f>
        <v>0.40864924632187016</v>
      </c>
      <c r="P3" s="30">
        <v>4431.6</v>
      </c>
    </row>
    <row r="4" spans="1:16" ht="12.75">
      <c r="A4" s="5">
        <v>1954</v>
      </c>
      <c r="B4" s="33">
        <f>'月合計'!B4/'日照割合'!B$95</f>
        <v>0.42316954116498534</v>
      </c>
      <c r="C4" s="33">
        <f>'月合計'!C4/'日照割合'!C$95</f>
        <v>0.6076566125290024</v>
      </c>
      <c r="D4" s="33">
        <f>'月合計'!D4/'日照割合'!D$95</f>
        <v>0.5132827324478179</v>
      </c>
      <c r="E4" s="33">
        <f>'月合計'!E4/'日照割合'!E$95</f>
        <v>0.36518745218056614</v>
      </c>
      <c r="F4" s="33">
        <f>'月合計'!F4/'日照割合'!F$95</f>
        <v>0.3823043378471425</v>
      </c>
      <c r="G4" s="33">
        <f>'月合計'!G4/'日照割合'!G$95</f>
        <v>0.16075514874141877</v>
      </c>
      <c r="H4" s="33">
        <f>'月合計'!H4/'日照割合'!H$95</f>
        <v>0.25806161457162136</v>
      </c>
      <c r="I4" s="33">
        <f>'月合計'!I4/'日照割合'!I$95</f>
        <v>0.4347587195413282</v>
      </c>
      <c r="J4" s="33">
        <f>'月合計'!J4/'日照割合'!J$95</f>
        <v>0.41454692121538045</v>
      </c>
      <c r="K4" s="33">
        <f>'月合計'!K4/'日照割合'!K$95</f>
        <v>0.3936530729465824</v>
      </c>
      <c r="L4" s="33">
        <f>'月合計'!L4/'日照割合'!L$95</f>
        <v>0.536295328324077</v>
      </c>
      <c r="M4" s="33">
        <f>'月合計'!M4/'日照割合'!M$95</f>
        <v>0.5317969271877088</v>
      </c>
      <c r="N4" s="34">
        <f>'月合計'!N4/'日照割合'!P4</f>
        <v>0.4048424948100009</v>
      </c>
      <c r="P4" s="30">
        <v>4431.6</v>
      </c>
    </row>
    <row r="5" spans="1:16" ht="12.75">
      <c r="A5" s="5">
        <v>1955</v>
      </c>
      <c r="B5" s="33">
        <f>'月合計'!B5/'日照割合'!B$95</f>
        <v>0.6576960624796616</v>
      </c>
      <c r="C5" s="33">
        <f>'月合計'!C5/'日照割合'!C$95</f>
        <v>0.592774279085184</v>
      </c>
      <c r="D5" s="33">
        <f>'月合計'!D5/'日照割合'!D$95</f>
        <v>0.23469775006776905</v>
      </c>
      <c r="E5" s="33">
        <f>'月合計'!E5/'日照割合'!E$95</f>
        <v>0.3650854373884213</v>
      </c>
      <c r="F5" s="33">
        <f>'月合計'!F5/'日照割合'!F$95</f>
        <v>0.38712416800550836</v>
      </c>
      <c r="G5" s="33">
        <f>'月合計'!G5/'日照割合'!G$95</f>
        <v>0.3336384439359268</v>
      </c>
      <c r="H5" s="33">
        <f>'月合計'!H5/'日照割合'!H$95</f>
        <v>0.47312795142792896</v>
      </c>
      <c r="I5" s="33">
        <f>'月合計'!I5/'日照割合'!I$95</f>
        <v>0.41629240324892497</v>
      </c>
      <c r="J5" s="33">
        <f>'月合計'!J5/'日照割合'!J$95</f>
        <v>0.3288787308416241</v>
      </c>
      <c r="K5" s="33">
        <f>'月合計'!K5/'日照割合'!K$95</f>
        <v>0.3373061458931649</v>
      </c>
      <c r="L5" s="33">
        <f>'月合計'!L5/'日照割合'!L$95</f>
        <v>0.5745181313296308</v>
      </c>
      <c r="M5" s="33">
        <f>'月合計'!M5/'日照割合'!M$95</f>
        <v>0.6268871075484302</v>
      </c>
      <c r="N5" s="34">
        <f>'月合計'!N5/'日照割合'!P5</f>
        <v>0.4316996118783284</v>
      </c>
      <c r="P5" s="30">
        <v>4431.6</v>
      </c>
    </row>
    <row r="6" spans="1:16" ht="12.75">
      <c r="A6" s="5">
        <v>1956</v>
      </c>
      <c r="B6" s="33">
        <f>'月合計'!B6/'日照割合'!B$95</f>
        <v>0.6241457858769932</v>
      </c>
      <c r="C6" s="33">
        <f>'月合計'!C6/'日照割合'!C$96</f>
        <v>0.5456869009584665</v>
      </c>
      <c r="D6" s="33">
        <f>'月合計'!D6/'日照割合'!D$95</f>
        <v>0.3769856329628626</v>
      </c>
      <c r="E6" s="33">
        <f>'月合計'!E6/'日照割合'!E$95</f>
        <v>0.5117827084927313</v>
      </c>
      <c r="F6" s="33">
        <f>'月合計'!F6/'日照割合'!F$95</f>
        <v>0.36470048198301586</v>
      </c>
      <c r="G6" s="33">
        <f>'月合計'!G6/'日照割合'!G$95</f>
        <v>0.2504576659038902</v>
      </c>
      <c r="H6" s="33">
        <f>'月合計'!H6/'日照割合'!H$95</f>
        <v>0.28925118057117155</v>
      </c>
      <c r="I6" s="33">
        <f>'月合計'!I6/'日照割合'!I$95</f>
        <v>0.3789058767319637</v>
      </c>
      <c r="J6" s="33">
        <f>'月合計'!J6/'日照割合'!J$95</f>
        <v>0.37821995159989247</v>
      </c>
      <c r="K6" s="33">
        <f>'月合計'!K6/'日照割合'!K$95</f>
        <v>0.25005743825387705</v>
      </c>
      <c r="L6" s="33">
        <f>'月合計'!L6/'日照割合'!L$95</f>
        <v>0.46501143417183927</v>
      </c>
      <c r="M6" s="33">
        <f>'月合計'!M6/'日照割合'!M$95</f>
        <v>0.7774883099532399</v>
      </c>
      <c r="N6" s="34">
        <f>'月合計'!N6/'日照割合'!P6</f>
        <v>0.41882104031150835</v>
      </c>
      <c r="P6" s="30">
        <v>4442.9</v>
      </c>
    </row>
    <row r="7" spans="1:16" ht="12.75">
      <c r="A7" s="5">
        <v>1957</v>
      </c>
      <c r="B7" s="33">
        <f>'月合計'!B7/'日照割合'!B$95</f>
        <v>0.5886755613407094</v>
      </c>
      <c r="C7" s="33">
        <f>'月合計'!C7/'日照割合'!C$95</f>
        <v>0.4923102419622141</v>
      </c>
      <c r="D7" s="33">
        <f>'月合計'!D7/'日照割合'!D$95</f>
        <v>0.6010571970723774</v>
      </c>
      <c r="E7" s="33">
        <f>'月合計'!E7/'日照割合'!E$95</f>
        <v>0.40754909461871974</v>
      </c>
      <c r="F7" s="33">
        <f>'月合計'!F7/'日照割合'!F$95</f>
        <v>0.42556805141152165</v>
      </c>
      <c r="G7" s="33">
        <f>'月合計'!G7/'日照割合'!G$95</f>
        <v>0.26448512585812356</v>
      </c>
      <c r="H7" s="33">
        <f>'月合計'!H7/'日照割合'!H$95</f>
        <v>0.19664942657971668</v>
      </c>
      <c r="I7" s="33">
        <f>'月合計'!I7/'日照割合'!I$95</f>
        <v>0.3694935499283325</v>
      </c>
      <c r="J7" s="33">
        <f>'月合計'!J7/'日照割合'!J$95</f>
        <v>0.23465985479967733</v>
      </c>
      <c r="K7" s="33">
        <f>'月合計'!K7/'日照割合'!K$95</f>
        <v>0.4430212521539345</v>
      </c>
      <c r="L7" s="33">
        <f>'月合計'!L7/'日照割合'!L$95</f>
        <v>0.5940868997059784</v>
      </c>
      <c r="M7" s="33">
        <f>'月合計'!M7/'日照割合'!M$95</f>
        <v>0.540247160988644</v>
      </c>
      <c r="N7" s="34">
        <f>'月合計'!N7/'日照割合'!P7</f>
        <v>0.41502166260492823</v>
      </c>
      <c r="P7" s="30">
        <v>4431.6</v>
      </c>
    </row>
    <row r="8" spans="1:16" ht="12.75">
      <c r="A8" s="5">
        <v>1958</v>
      </c>
      <c r="B8" s="33">
        <f>'月合計'!B8/'日照割合'!B$95</f>
        <v>0.5895216400911162</v>
      </c>
      <c r="C8" s="33">
        <f>'月合計'!C8/'日照割合'!C$95</f>
        <v>0.6027179317202519</v>
      </c>
      <c r="D8" s="33">
        <f>'月合計'!D8/'日照割合'!D$95</f>
        <v>0.46150718351856873</v>
      </c>
      <c r="E8" s="33">
        <f>'月合計'!E8/'日照割合'!E$95</f>
        <v>0.42935475643968374</v>
      </c>
      <c r="F8" s="33">
        <f>'月合計'!F8/'日照割合'!F$95</f>
        <v>0.46144135873307324</v>
      </c>
      <c r="G8" s="33">
        <f>'月合計'!G8/'日照割合'!G$95</f>
        <v>0.4323340961098398</v>
      </c>
      <c r="H8" s="33">
        <f>'月合計'!H8/'日照割合'!H$95</f>
        <v>0.2724758263998201</v>
      </c>
      <c r="I8" s="33">
        <f>'月合計'!I8/'日照割合'!I$95</f>
        <v>0.3438127090301003</v>
      </c>
      <c r="J8" s="33">
        <f>'月合計'!J8/'日照割合'!J$95</f>
        <v>0.30172089271309493</v>
      </c>
      <c r="K8" s="33">
        <f>'月合計'!K8/'日照割合'!K$95</f>
        <v>0.34043653072946584</v>
      </c>
      <c r="L8" s="33">
        <f>'月合計'!L8/'日照割合'!L$95</f>
        <v>0.4311009474028095</v>
      </c>
      <c r="M8" s="33">
        <f>'月合計'!M8/'日照割合'!M$95</f>
        <v>0.5812625250501002</v>
      </c>
      <c r="N8" s="34">
        <f>'月合計'!N8/'日照割合'!P8</f>
        <v>0.42725200830399856</v>
      </c>
      <c r="P8" s="30">
        <v>4431.6</v>
      </c>
    </row>
    <row r="9" spans="1:16" ht="12.75">
      <c r="A9" s="5">
        <v>1959</v>
      </c>
      <c r="B9" s="33">
        <f>'月合計'!B9/'日照割合'!B$95</f>
        <v>0.5581516433452652</v>
      </c>
      <c r="C9" s="33">
        <f>'月合計'!C9/'日照割合'!C$95</f>
        <v>0.37530659595624793</v>
      </c>
      <c r="D9" s="33">
        <f>'月合計'!D9/'日照割合'!D$95</f>
        <v>0.41485497424776363</v>
      </c>
      <c r="E9" s="33">
        <f>'月合計'!E9/'日照割合'!E$95</f>
        <v>0.4686814588115277</v>
      </c>
      <c r="F9" s="33">
        <f>'月合計'!F9/'日照割合'!F$95</f>
        <v>0.42751893504705074</v>
      </c>
      <c r="G9" s="33">
        <f>'月合計'!G9/'日照割合'!G$95</f>
        <v>0.25320366132723116</v>
      </c>
      <c r="H9" s="33">
        <f>'月合計'!H9/'日照割合'!H$95</f>
        <v>0.3166404317517428</v>
      </c>
      <c r="I9" s="33">
        <f>'月合計'!I9/'日照割合'!I$95</f>
        <v>0.32735308170090777</v>
      </c>
      <c r="J9" s="33">
        <f>'月合計'!J9/'日照割合'!J$95</f>
        <v>0.30653401452003226</v>
      </c>
      <c r="K9" s="33">
        <f>'月合計'!K9/'日照割合'!K$95</f>
        <v>0.35542791499138426</v>
      </c>
      <c r="L9" s="33">
        <f>'月合計'!L9/'日照割合'!L$95</f>
        <v>0.38954590003266903</v>
      </c>
      <c r="M9" s="33">
        <f>'月合計'!M9/'日照割合'!M$95</f>
        <v>0.5771543086172346</v>
      </c>
      <c r="N9" s="34">
        <f>'月合計'!N9/'日照割合'!P9</f>
        <v>0.389502662695189</v>
      </c>
      <c r="P9" s="30">
        <v>4431.6</v>
      </c>
    </row>
    <row r="10" spans="1:16" ht="12.75">
      <c r="A10" s="5">
        <v>1960</v>
      </c>
      <c r="B10" s="33">
        <f>'月合計'!B10/'日照割合'!B$95</f>
        <v>0.679629027009437</v>
      </c>
      <c r="C10" s="33">
        <f>'月合計'!C10/'日照割合'!C$96</f>
        <v>0.6035782747603834</v>
      </c>
      <c r="D10" s="33">
        <f>'月合計'!D10/'日照割合'!D$95</f>
        <v>0.491949037679588</v>
      </c>
      <c r="E10" s="33">
        <f>'月合計'!E10/'日照割合'!E$95</f>
        <v>0.5194593216016322</v>
      </c>
      <c r="F10" s="33">
        <f>'月合計'!F10/'日照割合'!F$95</f>
        <v>0.393917833371586</v>
      </c>
      <c r="G10" s="33">
        <f>'月合計'!G10/'日照割合'!G$95</f>
        <v>0.3005034324942792</v>
      </c>
      <c r="H10" s="33">
        <f>'月合計'!H10/'日照割合'!H$95</f>
        <v>0.37542163256127725</v>
      </c>
      <c r="I10" s="33">
        <f>'月合計'!I10/'日照割合'!I$95</f>
        <v>0.4498327759197324</v>
      </c>
      <c r="J10" s="33">
        <f>'月合計'!J10/'日照割合'!J$95</f>
        <v>0.36165635923635386</v>
      </c>
      <c r="K10" s="33">
        <f>'月合計'!K10/'日照割合'!K$95</f>
        <v>0.4266226306720276</v>
      </c>
      <c r="L10" s="33">
        <f>'月合計'!L10/'日照割合'!L$95</f>
        <v>0.41571381901339427</v>
      </c>
      <c r="M10" s="33">
        <f>'月合計'!M10/'日照割合'!M$95</f>
        <v>0.631429525718103</v>
      </c>
      <c r="N10" s="34">
        <f>'月合計'!N10/'日照割合'!P10</f>
        <v>0.45926759548943263</v>
      </c>
      <c r="P10" s="30">
        <v>4442.9</v>
      </c>
    </row>
    <row r="11" spans="1:16" ht="12.75">
      <c r="A11" s="5">
        <v>1961</v>
      </c>
      <c r="B11" s="33">
        <f>'月合計'!B11/'日照割合'!B$95</f>
        <v>0.6522941750732183</v>
      </c>
      <c r="C11" s="33">
        <f>'月合計'!C11/'日照割合'!C$95</f>
        <v>0.6483592973152139</v>
      </c>
      <c r="D11" s="33">
        <f>'月合計'!D11/'日照割合'!D$95</f>
        <v>0.5355109785849824</v>
      </c>
      <c r="E11" s="33">
        <f>'月合計'!E11/'日照割合'!E$95</f>
        <v>0.4625860749808722</v>
      </c>
      <c r="F11" s="33">
        <f>'月合計'!F11/'日照割合'!F$95</f>
        <v>0.39511131512508607</v>
      </c>
      <c r="G11" s="33">
        <f>'月合計'!G11/'日照割合'!G$95</f>
        <v>0.3207093821510298</v>
      </c>
      <c r="H11" s="33">
        <f>'月合計'!H11/'日照割合'!H$95</f>
        <v>0.41128850910726333</v>
      </c>
      <c r="I11" s="33">
        <f>'月合計'!I11/'日照割合'!I$95</f>
        <v>0.3838509316770186</v>
      </c>
      <c r="J11" s="33">
        <f>'月合計'!J11/'日照割合'!J$95</f>
        <v>0.426862059693466</v>
      </c>
      <c r="K11" s="33">
        <f>'月合計'!K11/'日照割合'!K$95</f>
        <v>0.2049109707064905</v>
      </c>
      <c r="L11" s="33">
        <f>'月合計'!L11/'日照割合'!L$95</f>
        <v>0.5406076445606011</v>
      </c>
      <c r="M11" s="33">
        <f>'月合計'!M11/'日照割合'!M$95</f>
        <v>0.6657314629258517</v>
      </c>
      <c r="N11" s="34">
        <f>'月合計'!N11/'日照割合'!P11</f>
        <v>0.457119324848813</v>
      </c>
      <c r="P11" s="30">
        <v>4431.6</v>
      </c>
    </row>
    <row r="12" spans="1:16" ht="12.75">
      <c r="A12" s="5">
        <v>1962</v>
      </c>
      <c r="B12" s="33">
        <f>'月合計'!B12/'日照割合'!B$95</f>
        <v>0.7010738691832086</v>
      </c>
      <c r="C12" s="33">
        <f>'月合計'!C12/'日照割合'!C$95</f>
        <v>0.6469671859463043</v>
      </c>
      <c r="D12" s="33">
        <f>'月合計'!D12/'日照割合'!D$95</f>
        <v>0.5772838167525075</v>
      </c>
      <c r="E12" s="33">
        <f>'月合計'!E12/'日照割合'!E$95</f>
        <v>0.5072175465442489</v>
      </c>
      <c r="F12" s="33">
        <f>'月合計'!F12/'日照割合'!F$95</f>
        <v>0.3894881799403259</v>
      </c>
      <c r="G12" s="33">
        <f>'月合計'!G12/'日照割合'!G$95</f>
        <v>0.23409610983981693</v>
      </c>
      <c r="H12" s="33">
        <f>'月合計'!H12/'日照割合'!H$95</f>
        <v>0.3350123678884641</v>
      </c>
      <c r="I12" s="33">
        <f>'月合計'!I12/'日照割合'!I$95</f>
        <v>0.5288413760152889</v>
      </c>
      <c r="J12" s="33">
        <f>'月合計'!J12/'日照割合'!J$95</f>
        <v>0.40199247109438024</v>
      </c>
      <c r="K12" s="33">
        <f>'月合計'!K12/'日照割合'!K$95</f>
        <v>0.395255600229753</v>
      </c>
      <c r="L12" s="33">
        <f>'月合計'!L12/'日照割合'!L$95</f>
        <v>0.376968311009474</v>
      </c>
      <c r="M12" s="33">
        <f>'月合計'!M12/'日照割合'!M$95</f>
        <v>0.6189044756179025</v>
      </c>
      <c r="N12" s="34">
        <f>'月合計'!N12/'日照割合'!P12</f>
        <v>0.4631830490116437</v>
      </c>
      <c r="P12" s="30">
        <v>4431.6</v>
      </c>
    </row>
    <row r="13" spans="1:16" ht="12.75">
      <c r="A13" s="5">
        <v>1963</v>
      </c>
      <c r="B13" s="33">
        <f>'月合計'!B13/'日照割合'!B$95</f>
        <v>0.722746501789782</v>
      </c>
      <c r="C13" s="33">
        <f>'月合計'!C13/'日照割合'!C$95</f>
        <v>0.6420285051375538</v>
      </c>
      <c r="D13" s="33">
        <f>'月合計'!D13/'日照割合'!D$95</f>
        <v>0.47682298725941996</v>
      </c>
      <c r="E13" s="33">
        <f>'月合計'!E13/'日照割合'!E$95</f>
        <v>0.446569752614129</v>
      </c>
      <c r="F13" s="33">
        <f>'月合計'!F13/'日照割合'!F$95</f>
        <v>0.20289189809501953</v>
      </c>
      <c r="G13" s="33">
        <f>'月合計'!G13/'日照割合'!G$95</f>
        <v>0.2322654462242563</v>
      </c>
      <c r="H13" s="33">
        <f>'月合計'!H13/'日照割合'!H$95</f>
        <v>0.25297953676635937</v>
      </c>
      <c r="I13" s="33">
        <f>'月合計'!I13/'日照割合'!I$95</f>
        <v>0.3585762064022933</v>
      </c>
      <c r="J13" s="33">
        <f>'月合計'!J13/'日照割合'!J$95</f>
        <v>0.3267007260016134</v>
      </c>
      <c r="K13" s="33">
        <f>'月合計'!K13/'日照割合'!K$95</f>
        <v>0.37507179781734634</v>
      </c>
      <c r="L13" s="33">
        <f>'月合計'!L13/'日照割合'!L$95</f>
        <v>0.5619078732440379</v>
      </c>
      <c r="M13" s="33">
        <f>'月合計'!M13/'日照割合'!M$95</f>
        <v>0.6015364061456246</v>
      </c>
      <c r="N13" s="34">
        <f>'月合計'!N13/'日照割合'!P13</f>
        <v>0.4114766675692751</v>
      </c>
      <c r="P13" s="30">
        <v>4431.6</v>
      </c>
    </row>
    <row r="14" spans="1:16" ht="12.75">
      <c r="A14" s="5">
        <v>1964</v>
      </c>
      <c r="B14" s="33">
        <f>'月合計'!B14/'日照割合'!B$95</f>
        <v>0.45135047185161076</v>
      </c>
      <c r="C14" s="33">
        <f>'月合計'!C14/'日照割合'!C$96</f>
        <v>0.4881789137380192</v>
      </c>
      <c r="D14" s="33">
        <f>'月合計'!D14/'日照割合'!D$95</f>
        <v>0.4979669287069667</v>
      </c>
      <c r="E14" s="33">
        <f>'月合計'!E14/'日照割合'!E$95</f>
        <v>0.33868910992093854</v>
      </c>
      <c r="F14" s="33">
        <f>'月合計'!F14/'日照割合'!F$95</f>
        <v>0.397750745926096</v>
      </c>
      <c r="G14" s="33">
        <f>'月合計'!G14/'日照割合'!G$95</f>
        <v>0.29725400457665907</v>
      </c>
      <c r="H14" s="33">
        <f>'月合計'!H14/'日照割合'!H$95</f>
        <v>0.30852259950528443</v>
      </c>
      <c r="I14" s="33">
        <f>'月合計'!I14/'日照割合'!I$95</f>
        <v>0.3822264691829909</v>
      </c>
      <c r="J14" s="33">
        <f>'月合計'!J14/'日照割合'!J$95</f>
        <v>0.21699381554181232</v>
      </c>
      <c r="K14" s="33">
        <f>'月合計'!K14/'日照割合'!K$95</f>
        <v>0.40235496840896035</v>
      </c>
      <c r="L14" s="33">
        <f>'月合計'!L14/'日照割合'!L$95</f>
        <v>0.5530872263966025</v>
      </c>
      <c r="M14" s="33">
        <f>'月合計'!M14/'日照割合'!M$95</f>
        <v>0.518370073480294</v>
      </c>
      <c r="N14" s="34">
        <f>'月合計'!N14/'日照割合'!P14</f>
        <v>0.39471966508361656</v>
      </c>
      <c r="P14" s="30">
        <v>4442.9</v>
      </c>
    </row>
    <row r="15" spans="1:16" ht="12.75">
      <c r="A15" s="5">
        <v>1965</v>
      </c>
      <c r="B15" s="33">
        <f>'月合計'!B15/'日照割合'!B$95</f>
        <v>0.5990888382687927</v>
      </c>
      <c r="C15" s="33">
        <f>'月合計'!C15/'日照割合'!C$95</f>
        <v>0.6741796486576069</v>
      </c>
      <c r="D15" s="33">
        <f>'月合計'!D15/'日照割合'!D$95</f>
        <v>0.6017891027378693</v>
      </c>
      <c r="E15" s="33">
        <f>'月合計'!E15/'日照割合'!E$95</f>
        <v>0.461616934455496</v>
      </c>
      <c r="F15" s="33">
        <f>'月合計'!F15/'日照割合'!F$95</f>
        <v>0.384897865503787</v>
      </c>
      <c r="G15" s="33">
        <f>'月合計'!G15/'日照割合'!G$95</f>
        <v>0.3187643020594966</v>
      </c>
      <c r="H15" s="33">
        <f>'月合計'!H15/'日照割合'!H$95</f>
        <v>0.2612997526422307</v>
      </c>
      <c r="I15" s="33">
        <f>'月合計'!I15/'日照割合'!I$95</f>
        <v>0.5869565217391304</v>
      </c>
      <c r="J15" s="33">
        <f>'月合計'!J15/'日照割合'!J$95</f>
        <v>0.2863673030384512</v>
      </c>
      <c r="K15" s="33">
        <f>'月合計'!K15/'日照割合'!K$95</f>
        <v>0.5493968983342907</v>
      </c>
      <c r="L15" s="33">
        <f>'月合計'!L15/'日照割合'!L$95</f>
        <v>0.5135576608951322</v>
      </c>
      <c r="M15" s="33">
        <f>'月合計'!M15/'日照割合'!M$95</f>
        <v>0.5434201736806947</v>
      </c>
      <c r="N15" s="34">
        <f>'月合計'!N15/'日照割合'!P15</f>
        <v>0.46870204892138273</v>
      </c>
      <c r="P15" s="30">
        <v>4431.6</v>
      </c>
    </row>
    <row r="16" spans="1:16" ht="12.75">
      <c r="A16" s="5">
        <v>1966</v>
      </c>
      <c r="B16" s="33">
        <f>'月合計'!B16/'日照割合'!B$95</f>
        <v>0.7038724373576309</v>
      </c>
      <c r="C16" s="33">
        <f>'月合計'!C16/'日照割合'!C$95</f>
        <v>0.547895260192244</v>
      </c>
      <c r="D16" s="33">
        <f>'月合計'!D16/'日照割合'!D$95</f>
        <v>0.45079967470859317</v>
      </c>
      <c r="E16" s="33">
        <f>'月合計'!E16/'日照割合'!E$95</f>
        <v>0.3682733996429482</v>
      </c>
      <c r="F16" s="33">
        <f>'月合計'!F16/'日照割合'!F$95</f>
        <v>0.45512967638283225</v>
      </c>
      <c r="G16" s="33">
        <f>'月合計'!G16/'日照割合'!G$95</f>
        <v>0.3121281464530893</v>
      </c>
      <c r="H16" s="33">
        <f>'月合計'!H16/'日照割合'!H$95</f>
        <v>0.25680233865527324</v>
      </c>
      <c r="I16" s="33">
        <f>'月合計'!I16/'日照割合'!I$95</f>
        <v>0.44648829431438125</v>
      </c>
      <c r="J16" s="33">
        <f>'月合計'!J16/'日照割合'!J$95</f>
        <v>0.3095724657165905</v>
      </c>
      <c r="K16" s="33">
        <f>'月合計'!K16/'日照割合'!K$95</f>
        <v>0.503446295232625</v>
      </c>
      <c r="L16" s="33">
        <f>'月合計'!L16/'日照割合'!L$95</f>
        <v>0.49624305782424044</v>
      </c>
      <c r="M16" s="33">
        <f>'月合計'!M16/'日照割合'!M$95</f>
        <v>0.568804275217101</v>
      </c>
      <c r="N16" s="34">
        <f>'月合計'!N16/'日照割合'!P16</f>
        <v>0.4379298673165449</v>
      </c>
      <c r="P16" s="30">
        <v>4431.6</v>
      </c>
    </row>
    <row r="17" spans="1:16" ht="12.75">
      <c r="A17" s="5">
        <v>1967</v>
      </c>
      <c r="B17" s="33">
        <f>'月合計'!B17/'日照割合'!B$95</f>
        <v>0.6836967133094696</v>
      </c>
      <c r="C17" s="33">
        <f>'月合計'!C17/'日照割合'!C$95</f>
        <v>0.4700033145508784</v>
      </c>
      <c r="D17" s="33">
        <f>'月合計'!D17/'日照割合'!D$95</f>
        <v>0.5136893467064245</v>
      </c>
      <c r="E17" s="33">
        <f>'月合計'!E17/'日照割合'!E$95</f>
        <v>0.38510584034685025</v>
      </c>
      <c r="F17" s="33">
        <f>'月合計'!F17/'日照割合'!F$95</f>
        <v>0.5551985310993803</v>
      </c>
      <c r="G17" s="33">
        <f>'月合計'!G17/'日照割合'!G$95</f>
        <v>0.371395881006865</v>
      </c>
      <c r="H17" s="33">
        <f>'月合計'!H17/'日照割合'!H$95</f>
        <v>0.30267596132223973</v>
      </c>
      <c r="I17" s="33">
        <f>'月合計'!I17/'日照割合'!I$95</f>
        <v>0.40468227424749165</v>
      </c>
      <c r="J17" s="33">
        <f>'月合計'!J17/'日照割合'!J$95</f>
        <v>0.31755848346329657</v>
      </c>
      <c r="K17" s="33">
        <f>'月合計'!K17/'日照割合'!K$95</f>
        <v>0.3854106835152211</v>
      </c>
      <c r="L17" s="33">
        <f>'月合計'!L17/'日照割合'!L$95</f>
        <v>0.4531198954590003</v>
      </c>
      <c r="M17" s="33">
        <f>'月合計'!M17/'日照割合'!M$95</f>
        <v>0.6593186372745492</v>
      </c>
      <c r="N17" s="34">
        <f>'月合計'!N17/'日照割合'!P17</f>
        <v>0.44882209585702676</v>
      </c>
      <c r="P17" s="30">
        <v>4431.6</v>
      </c>
    </row>
    <row r="18" spans="1:16" ht="12.75">
      <c r="A18" s="5">
        <v>1968</v>
      </c>
      <c r="B18" s="33">
        <f>'月合計'!B18/'日照割合'!B$95</f>
        <v>0.7214448421737715</v>
      </c>
      <c r="C18" s="33">
        <f>'月合計'!C18/'日照割合'!C$96</f>
        <v>0.6843450479233226</v>
      </c>
      <c r="D18" s="33">
        <f>'月合計'!D18/'日照割合'!D$95</f>
        <v>0.4320954188126864</v>
      </c>
      <c r="E18" s="33">
        <f>'月合計'!E18/'日照割合'!E$95</f>
        <v>0.476664116296863</v>
      </c>
      <c r="F18" s="33">
        <f>'月合計'!F18/'日照割合'!F$95</f>
        <v>0.32476474638512737</v>
      </c>
      <c r="G18" s="33">
        <f>'月合計'!G18/'日照割合'!G$95</f>
        <v>0.3503432494279176</v>
      </c>
      <c r="H18" s="33">
        <f>'月合計'!H18/'日照割合'!H$95</f>
        <v>0.28333708117832246</v>
      </c>
      <c r="I18" s="33">
        <f>'月合計'!I18/'日照割合'!I$95</f>
        <v>0.31175346392737696</v>
      </c>
      <c r="J18" s="33">
        <f>'月合計'!J18/'日照割合'!J$95</f>
        <v>0.368647485883302</v>
      </c>
      <c r="K18" s="33">
        <f>'月合計'!K18/'日照割合'!K$95</f>
        <v>0.3371625502584722</v>
      </c>
      <c r="L18" s="33">
        <f>'月合計'!L18/'日照割合'!L$95</f>
        <v>0.6638353479255145</v>
      </c>
      <c r="M18" s="33">
        <f>'月合計'!M18/'日照割合'!M$95</f>
        <v>0.4853039412157649</v>
      </c>
      <c r="N18" s="34">
        <f>'月合計'!N18/'日照割合'!P18</f>
        <v>0.43581894708411173</v>
      </c>
      <c r="P18" s="30">
        <v>4442.9</v>
      </c>
    </row>
    <row r="19" spans="1:16" ht="12.75">
      <c r="A19" s="5">
        <v>1969</v>
      </c>
      <c r="B19" s="33">
        <f>'月合計'!B19/'日照割合'!B$95</f>
        <v>0.5489749430523917</v>
      </c>
      <c r="C19" s="33">
        <f>'月合計'!C19/'日照割合'!C$95</f>
        <v>0.37752734504474644</v>
      </c>
      <c r="D19" s="33">
        <f>'月合計'!D19/'日照割合'!D$95</f>
        <v>0.4773651396042288</v>
      </c>
      <c r="E19" s="33">
        <f>'月合計'!E19/'日照割合'!E$95</f>
        <v>0.44103545014027035</v>
      </c>
      <c r="F19" s="33">
        <f>'月合計'!F19/'日照割合'!F$95</f>
        <v>0.5122790911177415</v>
      </c>
      <c r="G19" s="33">
        <f>'月合計'!G19/'日照割合'!G$95</f>
        <v>0.3693363844393593</v>
      </c>
      <c r="H19" s="33">
        <f>'月合計'!H19/'日照割合'!H$95</f>
        <v>0.2912075556554981</v>
      </c>
      <c r="I19" s="33">
        <f>'月合計'!I19/'日照割合'!I$95</f>
        <v>0.3664596273291925</v>
      </c>
      <c r="J19" s="33">
        <f>'月合計'!J19/'日照割合'!J$95</f>
        <v>0.3815541812315139</v>
      </c>
      <c r="K19" s="33">
        <f>'月合計'!K19/'日照割合'!K$95</f>
        <v>0.41306720275703623</v>
      </c>
      <c r="L19" s="33">
        <f>'月合計'!L19/'日照割合'!L$95</f>
        <v>0.4619405423064358</v>
      </c>
      <c r="M19" s="33">
        <f>'月合計'!M19/'日照割合'!M$95</f>
        <v>0.7084168336673347</v>
      </c>
      <c r="N19" s="34">
        <f>'月合計'!N19/'日照割合'!P19</f>
        <v>0.4373950717573788</v>
      </c>
      <c r="P19" s="30">
        <v>4431.6</v>
      </c>
    </row>
    <row r="20" spans="1:16" ht="12.75">
      <c r="A20" s="5">
        <v>1970</v>
      </c>
      <c r="B20" s="33">
        <f>'月合計'!B20/'日照割合'!B$95</f>
        <v>0.5994142531727953</v>
      </c>
      <c r="C20" s="33">
        <f>'月合計'!C20/'日照割合'!C$95</f>
        <v>0.5810407689758038</v>
      </c>
      <c r="D20" s="33">
        <f>'月合計'!D20/'日照割合'!D$95</f>
        <v>0.5820005421523449</v>
      </c>
      <c r="E20" s="33">
        <f>'月合計'!E20/'日照割合'!E$95</f>
        <v>0.46595256312165256</v>
      </c>
      <c r="F20" s="33">
        <f>'月合計'!F20/'日照割合'!F$95</f>
        <v>0.5157218269451457</v>
      </c>
      <c r="G20" s="33">
        <f>'月合計'!G20/'日照割合'!G$95</f>
        <v>0.2837528604118993</v>
      </c>
      <c r="H20" s="33">
        <f>'月合計'!H20/'日照割合'!H$95</f>
        <v>0.32448841915898363</v>
      </c>
      <c r="I20" s="33">
        <f>'月合計'!I20/'日照割合'!I$95</f>
        <v>0.40754897276636404</v>
      </c>
      <c r="J20" s="33">
        <f>'月合計'!J20/'日照割合'!J$95</f>
        <v>0.28125840279645065</v>
      </c>
      <c r="K20" s="33">
        <f>'月合計'!K20/'日照割合'!K$95</f>
        <v>0.42159678345778295</v>
      </c>
      <c r="L20" s="33">
        <f>'月合計'!L20/'日照割合'!L$95</f>
        <v>0.5295655014701077</v>
      </c>
      <c r="M20" s="33">
        <f>'月合計'!M20/'日照割合'!M$95</f>
        <v>0.5781563126252506</v>
      </c>
      <c r="N20" s="34">
        <f>'月合計'!N20/'日照割合'!P20</f>
        <v>0.4529063994945391</v>
      </c>
      <c r="P20" s="30">
        <v>4431.6</v>
      </c>
    </row>
    <row r="21" spans="1:16" ht="12.75">
      <c r="A21" s="5">
        <v>1971</v>
      </c>
      <c r="B21" s="33">
        <f>'月合計'!B21/'日照割合'!B$95</f>
        <v>0.6452977546371624</v>
      </c>
      <c r="C21" s="33">
        <f>'月合計'!C21/'日照割合'!C$95</f>
        <v>0.5939675174013921</v>
      </c>
      <c r="D21" s="33">
        <f>'月合計'!D21/'日照割合'!D$95</f>
        <v>0.5597722960151803</v>
      </c>
      <c r="E21" s="33">
        <f>'月合計'!E21/'日照割合'!E$95</f>
        <v>0.47003315480744706</v>
      </c>
      <c r="F21" s="33">
        <f>'月合計'!F21/'日照割合'!F$95</f>
        <v>0.45099839338994724</v>
      </c>
      <c r="G21" s="33">
        <f>'月合計'!G21/'日照割合'!G$95</f>
        <v>0.29153318077803203</v>
      </c>
      <c r="H21" s="33">
        <f>'月合計'!H21/'日照割合'!H$95</f>
        <v>0.3516977737800765</v>
      </c>
      <c r="I21" s="33">
        <f>'月合計'!I21/'日照割合'!I$95</f>
        <v>0.4897276636407071</v>
      </c>
      <c r="J21" s="33">
        <f>'月合計'!J21/'日照割合'!J$95</f>
        <v>0.22075826835170745</v>
      </c>
      <c r="K21" s="33">
        <f>'月合計'!K21/'日照割合'!K$95</f>
        <v>0.35582998276852384</v>
      </c>
      <c r="L21" s="33">
        <f>'月合計'!L21/'日照割合'!L$95</f>
        <v>0.5543939888925187</v>
      </c>
      <c r="M21" s="33">
        <f>'月合計'!M21/'日照割合'!M$95</f>
        <v>0.6152304609218437</v>
      </c>
      <c r="N21" s="34">
        <f>'月合計'!N21/'日照割合'!P21</f>
        <v>0.4543505731564221</v>
      </c>
      <c r="P21" s="30">
        <v>4431.6</v>
      </c>
    </row>
    <row r="22" spans="1:16" ht="12.75">
      <c r="A22" s="5">
        <v>1972</v>
      </c>
      <c r="B22" s="33">
        <f>'月合計'!B22/'日照割合'!B$95</f>
        <v>0.5362837617962903</v>
      </c>
      <c r="C22" s="33">
        <f>'月合計'!C22/'日照割合'!C$96</f>
        <v>0.45463258785942495</v>
      </c>
      <c r="D22" s="33">
        <f>'月合計'!D22/'日照割合'!D$95</f>
        <v>0.5064787205204663</v>
      </c>
      <c r="E22" s="33">
        <f>'月合計'!E22/'日照割合'!E$95</f>
        <v>0.48074470798265745</v>
      </c>
      <c r="F22" s="33">
        <f>'月合計'!F22/'日照割合'!F$95</f>
        <v>0.46408078953408305</v>
      </c>
      <c r="G22" s="33">
        <f>'月合計'!G22/'日照割合'!G$95</f>
        <v>0.36231121281464534</v>
      </c>
      <c r="H22" s="33">
        <f>'月合計'!H22/'日照割合'!H$95</f>
        <v>0.3190915223746346</v>
      </c>
      <c r="I22" s="33">
        <f>'月合計'!I22/'日照割合'!I$95</f>
        <v>0.5229335881509795</v>
      </c>
      <c r="J22" s="33">
        <f>'月合計'!J22/'日照割合'!J$95</f>
        <v>0.4631083624630277</v>
      </c>
      <c r="K22" s="33">
        <f>'月合計'!K22/'日照割合'!K$95</f>
        <v>0.49032165422171164</v>
      </c>
      <c r="L22" s="33">
        <f>'月合計'!L22/'日照割合'!L$95</f>
        <v>0.5756288794511597</v>
      </c>
      <c r="M22" s="33">
        <f>'月合計'!M22/'日照割合'!M$95</f>
        <v>0.5497661990647963</v>
      </c>
      <c r="N22" s="34">
        <f>'月合計'!N22/'日照割合'!P22</f>
        <v>0.4698575254901079</v>
      </c>
      <c r="P22" s="30">
        <v>4442.9</v>
      </c>
    </row>
    <row r="23" spans="1:16" ht="12.75">
      <c r="A23" s="5">
        <v>1973</v>
      </c>
      <c r="B23" s="33">
        <f>'月合計'!B23/'日照割合'!B$95</f>
        <v>0.6134070940449072</v>
      </c>
      <c r="C23" s="33">
        <f>'月合計'!C23/'日照割合'!C$95</f>
        <v>0.6092144514418297</v>
      </c>
      <c r="D23" s="33">
        <f>'月合計'!D23/'日照割合'!D$95</f>
        <v>0.5782054757386826</v>
      </c>
      <c r="E23" s="33">
        <f>'月合計'!E23/'日照割合'!E$95</f>
        <v>0.38255547054322875</v>
      </c>
      <c r="F23" s="33">
        <f>'月合計'!F23/'日照割合'!F$95</f>
        <v>0.4723433555198531</v>
      </c>
      <c r="G23" s="33">
        <f>'月合計'!G23/'日照割合'!G$95</f>
        <v>0.22906178489702517</v>
      </c>
      <c r="H23" s="33">
        <f>'月合計'!H23/'日照割合'!H$95</f>
        <v>0.4582864852709692</v>
      </c>
      <c r="I23" s="33">
        <f>'月合計'!I23/'日照割合'!I$95</f>
        <v>0.4887720974677496</v>
      </c>
      <c r="J23" s="33">
        <f>'月合計'!J23/'日照割合'!J$95</f>
        <v>0.4191987093304652</v>
      </c>
      <c r="K23" s="33">
        <f>'月合計'!K23/'日照割合'!K$95</f>
        <v>0.4684089603676048</v>
      </c>
      <c r="L23" s="33">
        <f>'月合計'!L23/'日照割合'!L$95</f>
        <v>0.7134923227703365</v>
      </c>
      <c r="M23" s="33">
        <f>'月合計'!M23/'日照割合'!M$95</f>
        <v>0.7798931195724783</v>
      </c>
      <c r="N23" s="34">
        <f>'月合計'!N23/'日照割合'!P23</f>
        <v>0.5011282606733459</v>
      </c>
      <c r="P23" s="30">
        <v>4431.6</v>
      </c>
    </row>
    <row r="24" spans="1:16" ht="12.75">
      <c r="A24" s="5">
        <v>1974</v>
      </c>
      <c r="B24" s="33">
        <f>'月合計'!B24/'日照割合'!B$95</f>
        <v>0.7725349821021803</v>
      </c>
      <c r="C24" s="33">
        <f>'月合計'!C24/'日照割合'!C$95</f>
        <v>0.5041431885979449</v>
      </c>
      <c r="D24" s="33">
        <f>'月合計'!D24/'日照割合'!D$95</f>
        <v>0.4602873407427488</v>
      </c>
      <c r="E24" s="33">
        <f>'月合計'!E24/'日照割合'!E$95</f>
        <v>0.4843152257077276</v>
      </c>
      <c r="F24" s="33">
        <f>'月合計'!F24/'日照割合'!F$95</f>
        <v>0.5556575625430342</v>
      </c>
      <c r="G24" s="33">
        <f>'月合計'!G24/'日照割合'!G$95</f>
        <v>0.27254004576659036</v>
      </c>
      <c r="H24" s="33">
        <f>'月合計'!H24/'日照割合'!H$95</f>
        <v>0.1697773780076456</v>
      </c>
      <c r="I24" s="33">
        <f>'月合計'!I24/'日照割合'!I$95</f>
        <v>0.45174390826564736</v>
      </c>
      <c r="J24" s="33">
        <f>'月合計'!J24/'日照割合'!J$95</f>
        <v>0.31298736219413825</v>
      </c>
      <c r="K24" s="33">
        <f>'月合計'!K24/'日照割合'!K$95</f>
        <v>0.37076392877656517</v>
      </c>
      <c r="L24" s="33">
        <f>'月合計'!L24/'日照割合'!L$95</f>
        <v>0.5553740607644561</v>
      </c>
      <c r="M24" s="33">
        <f>'月合計'!M24/'日照割合'!M$95</f>
        <v>0.677688710754843</v>
      </c>
      <c r="N24" s="34">
        <f>'月合計'!N24/'日照割合'!P24</f>
        <v>0.4498149652495712</v>
      </c>
      <c r="P24" s="30">
        <v>4431.6</v>
      </c>
    </row>
    <row r="25" spans="1:16" ht="12.75">
      <c r="A25" s="5">
        <v>1975</v>
      </c>
      <c r="B25" s="33">
        <f>'月合計'!B25/'日照割合'!B$95</f>
        <v>0.6501789781972015</v>
      </c>
      <c r="C25" s="33">
        <f>'月合計'!C25/'日照割合'!C$95</f>
        <v>0.5999337089824329</v>
      </c>
      <c r="D25" s="33">
        <f>'月合計'!D25/'日照割合'!D$95</f>
        <v>0.5372729737056113</v>
      </c>
      <c r="E25" s="33">
        <f>'月合計'!E25/'日照割合'!E$95</f>
        <v>0.4394287171639888</v>
      </c>
      <c r="F25" s="33">
        <f>'月合計'!F25/'日照割合'!F$95</f>
        <v>0.44962129905898557</v>
      </c>
      <c r="G25" s="33">
        <f>'月合計'!G25/'日照割合'!G$95</f>
        <v>0.22844393592677345</v>
      </c>
      <c r="H25" s="33">
        <f>'月合計'!H25/'日照割合'!H$95</f>
        <v>0.38902630987182374</v>
      </c>
      <c r="I25" s="33">
        <f>'月合計'!I25/'日照割合'!I$95</f>
        <v>0.6120401337792641</v>
      </c>
      <c r="J25" s="33">
        <f>'月合計'!J25/'日照割合'!J$95</f>
        <v>0.5488034417854262</v>
      </c>
      <c r="K25" s="33">
        <f>'月合計'!K25/'日照割合'!K$95</f>
        <v>0.33974727168294083</v>
      </c>
      <c r="L25" s="33">
        <f>'月合計'!L25/'日照割合'!L$95</f>
        <v>0.4547533485788957</v>
      </c>
      <c r="M25" s="33">
        <f>'月合計'!M25/'日照割合'!M$95</f>
        <v>0.6172344689378758</v>
      </c>
      <c r="N25" s="34">
        <f>'月合計'!N25/'日照割合'!P25</f>
        <v>0.47897599061287116</v>
      </c>
      <c r="P25" s="30">
        <v>4431.6</v>
      </c>
    </row>
    <row r="26" spans="1:16" ht="12.75">
      <c r="A26" s="5">
        <v>1976</v>
      </c>
      <c r="B26" s="33">
        <f>'月合計'!B26/'日照割合'!B$95</f>
        <v>0.7992190042303937</v>
      </c>
      <c r="C26" s="33">
        <f>'月合計'!C26/'日照割合'!C$96</f>
        <v>0.502555910543131</v>
      </c>
      <c r="D26" s="33">
        <f>'月合計'!D26/'日照割合'!D$95</f>
        <v>0.4499864461913798</v>
      </c>
      <c r="E26" s="33"/>
      <c r="F26" s="33"/>
      <c r="G26" s="33"/>
      <c r="H26" s="33"/>
      <c r="I26" s="33"/>
      <c r="J26" s="33"/>
      <c r="K26" s="33"/>
      <c r="L26" s="33"/>
      <c r="M26" s="33"/>
      <c r="N26" s="34"/>
      <c r="P26" s="30">
        <v>989.2</v>
      </c>
    </row>
    <row r="27" spans="1:16" ht="12.75">
      <c r="A27" s="5">
        <v>1977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  <c r="P27" s="20" t="s">
        <v>25</v>
      </c>
    </row>
    <row r="28" spans="1:16" ht="12.75">
      <c r="A28" s="5">
        <v>1978</v>
      </c>
      <c r="B28" s="33"/>
      <c r="C28" s="33">
        <f>'月合計'!C28/'日照割合'!C$95</f>
        <v>0.6496519721577726</v>
      </c>
      <c r="D28" s="33">
        <f>'月合計'!D28/'日照割合'!D$95</f>
        <v>0.5801030089455137</v>
      </c>
      <c r="E28" s="33">
        <f>'月合計'!E28/'日照割合'!E$95</f>
        <v>0.5057383320581484</v>
      </c>
      <c r="F28" s="33">
        <f>'月合計'!F28/'日照割合'!F$95</f>
        <v>0.481294468671104</v>
      </c>
      <c r="G28" s="33">
        <f>'月合計'!G28/'日照割合'!G$95</f>
        <v>0.4766590389016019</v>
      </c>
      <c r="H28" s="33">
        <f>'月合計'!H28/'日照割合'!H$95</f>
        <v>0.6851810209129751</v>
      </c>
      <c r="I28" s="33">
        <f>'月合計'!I28/'日照割合'!I$95</f>
        <v>0.690874343048256</v>
      </c>
      <c r="J28" s="33">
        <f>'月合計'!J28/'日照割合'!J$95</f>
        <v>0.4135520301156225</v>
      </c>
      <c r="K28" s="33">
        <f>'月合計'!K28/'日照割合'!K$95</f>
        <v>0.5201033888569787</v>
      </c>
      <c r="L28" s="33">
        <f>'月合計'!L28/'日照割合'!L$95</f>
        <v>0.6497876510944136</v>
      </c>
      <c r="M28" s="33">
        <f>'月合計'!M28/'日照割合'!M$95</f>
        <v>0.6576486305945225</v>
      </c>
      <c r="N28" s="34">
        <f>'月合計'!N28/'日照割合'!P28</f>
        <v>0.5700118808040152</v>
      </c>
      <c r="P28" s="30">
        <v>4124.3</v>
      </c>
    </row>
    <row r="29" spans="1:16" ht="12.75">
      <c r="A29" s="5">
        <v>1979</v>
      </c>
      <c r="B29" s="33">
        <f>'月合計'!B29/'日照割合'!B$95</f>
        <v>0.7041978522616336</v>
      </c>
      <c r="C29" s="33">
        <f>'月合計'!C29/'日照割合'!C$95</f>
        <v>0.544580709313888</v>
      </c>
      <c r="D29" s="33">
        <f>'月合計'!D29/'日照割合'!D$95</f>
        <v>0.6345893195988073</v>
      </c>
      <c r="E29" s="33">
        <f>'月合計'!E29/'日照割合'!E$95</f>
        <v>0.46952308084672273</v>
      </c>
      <c r="F29" s="33">
        <f>'月合計'!F29/'日照割合'!F$95</f>
        <v>0.5501491852191875</v>
      </c>
      <c r="G29" s="33">
        <f>'月合計'!G29/'日照割合'!G$95</f>
        <v>0.47871853546910753</v>
      </c>
      <c r="H29" s="33">
        <f>'月合計'!H29/'日照割合'!H$95</f>
        <v>0.44074657072183493</v>
      </c>
      <c r="I29" s="33">
        <f>'月合計'!I29/'日照割合'!I$95</f>
        <v>0.4911610129001433</v>
      </c>
      <c r="J29" s="33">
        <f>'月合計'!J29/'日照割合'!J$95</f>
        <v>0.4530787846195214</v>
      </c>
      <c r="K29" s="33">
        <f>'月合計'!K29/'日照割合'!K$95</f>
        <v>0.5631820792647904</v>
      </c>
      <c r="L29" s="33">
        <f>'月合計'!L29/'日照割合'!L$95</f>
        <v>0.43221169552433847</v>
      </c>
      <c r="M29" s="33">
        <f>'月合計'!M29/'日照割合'!M$95</f>
        <v>0.7030728122912492</v>
      </c>
      <c r="N29" s="34">
        <f>'月合計'!N29/'日照割合'!P29</f>
        <v>0.5318169509883564</v>
      </c>
      <c r="P29" s="30">
        <v>4431.6</v>
      </c>
    </row>
    <row r="30" spans="1:16" ht="12.75">
      <c r="A30" s="5">
        <v>1980</v>
      </c>
      <c r="B30" s="33">
        <f>'月合計'!B30/'日照割合'!B$95</f>
        <v>0.702245362837618</v>
      </c>
      <c r="C30" s="33">
        <f>'月合計'!C30/'日照割合'!C$96</f>
        <v>0.7463258785942491</v>
      </c>
      <c r="D30" s="33">
        <f>'月合計'!D30/'日照割合'!D$95</f>
        <v>0.5844402277039848</v>
      </c>
      <c r="E30" s="33">
        <f>'月合計'!E30/'日照割合'!E$95</f>
        <v>0.4779393011986738</v>
      </c>
      <c r="F30" s="33">
        <f>'月合計'!F30/'日照割合'!F$95</f>
        <v>0.5216892357126464</v>
      </c>
      <c r="G30" s="33">
        <f>'月合計'!G30/'日照割合'!G$95</f>
        <v>0.4437070938215103</v>
      </c>
      <c r="H30" s="33">
        <f>'月合計'!H30/'日照割合'!H$95</f>
        <v>0.32673712615246236</v>
      </c>
      <c r="I30" s="33">
        <f>'月合計'!I30/'日照割合'!I$95</f>
        <v>0.3815097945532728</v>
      </c>
      <c r="J30" s="33">
        <f>'月合計'!J30/'日照割合'!J$95</f>
        <v>0.4079053509007798</v>
      </c>
      <c r="K30" s="33">
        <f>'月合計'!K30/'日照割合'!K$95</f>
        <v>0.5318782309017805</v>
      </c>
      <c r="L30" s="33">
        <f>'月合計'!L30/'日照割合'!L$95</f>
        <v>0.5916367200261352</v>
      </c>
      <c r="M30" s="33">
        <f>'月合計'!M30/'日照割合'!M$95</f>
        <v>0.6466265865063461</v>
      </c>
      <c r="N30" s="34">
        <f>'月合計'!N30/'日照割合'!P30</f>
        <v>0.5154741272592227</v>
      </c>
      <c r="P30" s="30">
        <v>4442.9</v>
      </c>
    </row>
    <row r="31" spans="1:16" ht="12.75">
      <c r="A31" s="5">
        <v>1981</v>
      </c>
      <c r="B31" s="33">
        <f>'月合計'!B31/'日照割合'!B$95</f>
        <v>0.7715587373901724</v>
      </c>
      <c r="C31" s="33">
        <f>'月合計'!C31/'日照割合'!C$95</f>
        <v>0.5942989724892278</v>
      </c>
      <c r="D31" s="33">
        <f>'月合計'!D31/'日照割合'!D$95</f>
        <v>0.574139333152616</v>
      </c>
      <c r="E31" s="33">
        <f>'月合計'!E31/'日照割合'!E$95</f>
        <v>0.560316245855649</v>
      </c>
      <c r="F31" s="33">
        <f>'月合計'!F31/'日照割合'!F$95</f>
        <v>0.45880192793206337</v>
      </c>
      <c r="G31" s="33">
        <f>'月合計'!G31/'日照割合'!G$95</f>
        <v>0.22517162471395882</v>
      </c>
      <c r="H31" s="33">
        <f>'月合計'!H31/'日照割合'!H$95</f>
        <v>0.4717787272318417</v>
      </c>
      <c r="I31" s="33">
        <f>'月合計'!I31/'日照割合'!I$95</f>
        <v>0.5281892021022455</v>
      </c>
      <c r="J31" s="33">
        <f>'月合計'!J31/'日照割合'!J$95</f>
        <v>0.458456574347943</v>
      </c>
      <c r="K31" s="33">
        <f>'月合計'!K31/'日照割合'!K$95</f>
        <v>0.5534175761056864</v>
      </c>
      <c r="L31" s="33">
        <f>'月合計'!L31/'日照割合'!L$95</f>
        <v>0.5217249264946096</v>
      </c>
      <c r="M31" s="33">
        <f>'月合計'!M31/'日照割合'!M$95</f>
        <v>0.7521710086840347</v>
      </c>
      <c r="N31" s="34">
        <f>'月合計'!N31/'日照割合'!P31</f>
        <v>0.5246863435328097</v>
      </c>
      <c r="P31" s="30">
        <v>4431.6</v>
      </c>
    </row>
    <row r="32" spans="1:16" ht="12.75">
      <c r="A32" s="5">
        <v>1982</v>
      </c>
      <c r="B32" s="33">
        <f>'月合計'!B32/'日照割合'!B$95</f>
        <v>0.6449723397331597</v>
      </c>
      <c r="C32" s="33">
        <f>'月合計'!C32/'日照割合'!C$95</f>
        <v>0.6479946967185947</v>
      </c>
      <c r="D32" s="33">
        <f>'月合計'!D32/'日照割合'!D$95</f>
        <v>0.5906749796692872</v>
      </c>
      <c r="E32" s="33">
        <f>'月合計'!E32/'日照割合'!E$95</f>
        <v>0.4748788574343279</v>
      </c>
      <c r="F32" s="33">
        <f>'月合計'!F32/'日照割合'!F$95</f>
        <v>0.5620840027541887</v>
      </c>
      <c r="G32" s="33">
        <f>'月合計'!G32/'日照割合'!G$95</f>
        <v>0.4247139588100686</v>
      </c>
      <c r="H32" s="33">
        <f>'月合計'!H32/'日照割合'!H$95</f>
        <v>0.3370811783224646</v>
      </c>
      <c r="I32" s="33">
        <f>'月合計'!I32/'日照割合'!I$95</f>
        <v>0.40205446727185856</v>
      </c>
      <c r="J32" s="33">
        <f>'月合計'!J32/'日照割合'!J$95</f>
        <v>0.37913417585372416</v>
      </c>
      <c r="K32" s="33">
        <f>'月合計'!K32/'日照割合'!K$95</f>
        <v>0.5775416427340608</v>
      </c>
      <c r="L32" s="33">
        <f>'月合計'!L32/'日照割合'!L$95</f>
        <v>0.47272133289774576</v>
      </c>
      <c r="M32" s="33">
        <f>'月合計'!M32/'日照割合'!M$95</f>
        <v>0.5754843019372078</v>
      </c>
      <c r="N32" s="34">
        <f>'月合計'!N32/'日照割合'!P32</f>
        <v>0.49769834822637415</v>
      </c>
      <c r="P32" s="30">
        <v>4431.6</v>
      </c>
    </row>
    <row r="33" spans="1:16" ht="12.75">
      <c r="A33" s="5">
        <v>1983</v>
      </c>
      <c r="B33" s="33">
        <f>'月合計'!B33/'日照割合'!B$95</f>
        <v>0.7038724373576309</v>
      </c>
      <c r="C33" s="33">
        <f>'月合計'!C33/'日照割合'!C$95</f>
        <v>0.6874378521710308</v>
      </c>
      <c r="D33" s="33">
        <f>'月合計'!D33/'日照割合'!D$95</f>
        <v>0.5519110870154513</v>
      </c>
      <c r="E33" s="33">
        <f>'月合計'!E33/'日照割合'!E$95</f>
        <v>0.42412649834225963</v>
      </c>
      <c r="F33" s="33">
        <f>'月合計'!F33/'日照割合'!F$95</f>
        <v>0.5428046821207253</v>
      </c>
      <c r="G33" s="33">
        <f>'月合計'!G33/'日照割合'!G$95</f>
        <v>0.30594965675057206</v>
      </c>
      <c r="H33" s="33">
        <f>'月合計'!H33/'日照割合'!H$95</f>
        <v>0.20868000899482797</v>
      </c>
      <c r="I33" s="33">
        <f>'月合計'!I33/'日照割合'!I$95</f>
        <v>0.3750597228858098</v>
      </c>
      <c r="J33" s="33">
        <f>'月合計'!J33/'日照割合'!J$95</f>
        <v>0.3237429416509815</v>
      </c>
      <c r="K33" s="33">
        <f>'月合計'!K33/'日照割合'!K$95</f>
        <v>0.46869615163699024</v>
      </c>
      <c r="L33" s="33">
        <f>'月合計'!L33/'日照割合'!L$95</f>
        <v>0.5880431231623652</v>
      </c>
      <c r="M33" s="33">
        <f>'月合計'!M33/'日照割合'!M$95</f>
        <v>0.706746826987308</v>
      </c>
      <c r="N33" s="34">
        <f>'月合計'!N33/'日照割合'!P33</f>
        <v>0.47134217889701235</v>
      </c>
      <c r="P33" s="30">
        <v>4431.6</v>
      </c>
    </row>
    <row r="34" spans="1:16" ht="12.75">
      <c r="A34" s="5">
        <v>1984</v>
      </c>
      <c r="B34" s="33">
        <f>'月合計'!B34/'日照割合'!B$95</f>
        <v>0.6391148714611129</v>
      </c>
      <c r="C34" s="33">
        <f>'月合計'!C34/'日照割合'!C$96</f>
        <v>0.5552715654952077</v>
      </c>
      <c r="D34" s="33">
        <f>'月合計'!D34/'日照割合'!D$95</f>
        <v>0.5510978584982381</v>
      </c>
      <c r="E34" s="33">
        <f>'月合計'!E34/'日照割合'!E$95</f>
        <v>0.4692680438663606</v>
      </c>
      <c r="F34" s="33">
        <f>'月合計'!F34/'日照割合'!F$95</f>
        <v>0.4190957080560018</v>
      </c>
      <c r="G34" s="33">
        <f>'月合計'!G34/'日照割合'!G$95</f>
        <v>0.1633867276887872</v>
      </c>
      <c r="H34" s="33">
        <f>'月合計'!H34/'日照割合'!H$95</f>
        <v>0.3424780751068136</v>
      </c>
      <c r="I34" s="33">
        <f>'月合計'!I34/'日照割合'!I$95</f>
        <v>0.5525561395126612</v>
      </c>
      <c r="J34" s="33">
        <f>'月合計'!J34/'日照割合'!J$95</f>
        <v>0.4081742403872009</v>
      </c>
      <c r="K34" s="33">
        <f>'月合計'!K34/'日照割合'!K$95</f>
        <v>0.3951751866743251</v>
      </c>
      <c r="L34" s="33">
        <f>'月合計'!L34/'日照割合'!L$95</f>
        <v>0.5468801045409997</v>
      </c>
      <c r="M34" s="33">
        <f>'月合計'!M34/'日照割合'!M$95</f>
        <v>0.5995323981295926</v>
      </c>
      <c r="N34" s="34">
        <f>'月合計'!N34/'日照割合'!P34</f>
        <v>0.4572238853001418</v>
      </c>
      <c r="P34" s="30">
        <v>4442.9</v>
      </c>
    </row>
    <row r="35" spans="1:16" ht="12.75">
      <c r="A35" s="5">
        <v>1985</v>
      </c>
      <c r="B35" s="33">
        <f>'月合計'!B35/'日照割合'!B$95</f>
        <v>0.6612430849332899</v>
      </c>
      <c r="C35" s="33">
        <f>'月合計'!C35/'日照割合'!C$95</f>
        <v>0.4802784222737819</v>
      </c>
      <c r="D35" s="33">
        <f>'月合計'!D35/'日照割合'!D$95</f>
        <v>0.28462998102466797</v>
      </c>
      <c r="E35" s="33">
        <f>'月合計'!E35/'日照割合'!E$95</f>
        <v>0.3843407294057638</v>
      </c>
      <c r="F35" s="33">
        <f>'月合計'!F35/'日照割合'!F$95</f>
        <v>0.3867339912784026</v>
      </c>
      <c r="G35" s="33">
        <f>'月合計'!G35/'日照割合'!G$95</f>
        <v>0.20846681922196794</v>
      </c>
      <c r="H35" s="33">
        <f>'月合計'!H35/'日照割合'!H$95</f>
        <v>0.433550708342703</v>
      </c>
      <c r="I35" s="33">
        <f>'月合計'!I35/'日照割合'!I$95</f>
        <v>0.6798853320592452</v>
      </c>
      <c r="J35" s="33">
        <f>'月合計'!J35/'日照割合'!J$95</f>
        <v>0.37644528098951335</v>
      </c>
      <c r="K35" s="33">
        <f>'月合計'!K35/'日照割合'!K$95</f>
        <v>0.5522688110281448</v>
      </c>
      <c r="L35" s="33">
        <f>'月合計'!L35/'日照割合'!L$95</f>
        <v>0.5674616138516824</v>
      </c>
      <c r="M35" s="33">
        <f>'月合計'!M35/'日照割合'!M$95</f>
        <v>0.7334669338677355</v>
      </c>
      <c r="N35" s="34">
        <f>'月合計'!N35/'日照割合'!P35</f>
        <v>0.4662875710804224</v>
      </c>
      <c r="P35" s="30">
        <v>4431.6</v>
      </c>
    </row>
    <row r="36" spans="1:16" ht="12.75">
      <c r="A36" s="5">
        <v>1986</v>
      </c>
      <c r="B36" s="33">
        <f>'月合計'!B36/'日照割合'!B$95</f>
        <v>0.648877318581191</v>
      </c>
      <c r="C36" s="33">
        <f>'月合計'!C36/'日照割合'!C$95</f>
        <v>0.650977792509115</v>
      </c>
      <c r="D36" s="33">
        <f>'月合計'!D36/'日照割合'!D$95</f>
        <v>0.4944429384657089</v>
      </c>
      <c r="E36" s="33">
        <f>'月合計'!E36/'日照割合'!E$95</f>
        <v>0.5263963274674828</v>
      </c>
      <c r="F36" s="33">
        <f>'月合計'!F36/'日照割合'!F$95</f>
        <v>0.49483589625889374</v>
      </c>
      <c r="G36" s="33">
        <f>'月合計'!G36/'日照割合'!G$95</f>
        <v>0.3862700228832952</v>
      </c>
      <c r="H36" s="33">
        <f>'月合計'!H36/'日照割合'!H$95</f>
        <v>0.3289858331459411</v>
      </c>
      <c r="I36" s="33">
        <f>'月合計'!I36/'日照割合'!I$95</f>
        <v>0.515527950310559</v>
      </c>
      <c r="J36" s="33">
        <f>'月合計'!J36/'日照割合'!J$95</f>
        <v>0.4463565474589944</v>
      </c>
      <c r="K36" s="33">
        <f>'月合計'!K36/'日照割合'!K$95</f>
        <v>0.512636415852958</v>
      </c>
      <c r="L36" s="33">
        <f>'月合計'!L36/'日照割合'!L$95</f>
        <v>0.4616138516824567</v>
      </c>
      <c r="M36" s="33">
        <f>'月合計'!M36/'日照割合'!M$95</f>
        <v>0.5490981963927857</v>
      </c>
      <c r="N36" s="34">
        <f>'月合計'!N36/'日照割合'!P36</f>
        <v>0.4922150013539127</v>
      </c>
      <c r="P36" s="30">
        <v>4431.6</v>
      </c>
    </row>
    <row r="37" spans="1:16" ht="12.75">
      <c r="A37" s="5">
        <v>1987</v>
      </c>
      <c r="B37" s="33">
        <f>'月合計'!B37/'日照割合'!B$95</f>
        <v>0.6287015945330295</v>
      </c>
      <c r="C37" s="33">
        <f>'月合計'!C37/'日照割合'!C$95</f>
        <v>0.5104408352668214</v>
      </c>
      <c r="D37" s="33">
        <f>'月合計'!D37/'日照割合'!D$95</f>
        <v>0.3946869070208729</v>
      </c>
      <c r="E37" s="33">
        <f>'月合計'!E37/'日照割合'!E$95</f>
        <v>0.5003825554705432</v>
      </c>
      <c r="F37" s="33">
        <f>'月合計'!F37/'日照割合'!F$95</f>
        <v>0.30846913013541427</v>
      </c>
      <c r="G37" s="33">
        <f>'月合計'!G37/'日照割合'!G$95</f>
        <v>0.26750572082379864</v>
      </c>
      <c r="H37" s="33">
        <f>'月合計'!H37/'日照割合'!H$95</f>
        <v>0.23139194962896337</v>
      </c>
      <c r="I37" s="33">
        <f>'月合計'!I37/'日照割合'!I$95</f>
        <v>0.2792642140468227</v>
      </c>
      <c r="J37" s="33">
        <f>'月合計'!J37/'日照割合'!J$95</f>
        <v>0.25894057542350096</v>
      </c>
      <c r="K37" s="33">
        <f>'月合計'!K37/'日照割合'!K$95</f>
        <v>0.4066628374497415</v>
      </c>
      <c r="L37" s="33">
        <f>'月合計'!L37/'日照割合'!L$95</f>
        <v>0.46716759229010124</v>
      </c>
      <c r="M37" s="33">
        <f>'月合計'!M37/'日照割合'!M$95</f>
        <v>0.533066132264529</v>
      </c>
      <c r="N37" s="34">
        <f>'月合計'!N37/'日照割合'!P37</f>
        <v>0.38374402021843124</v>
      </c>
      <c r="P37" s="30">
        <v>4431.6</v>
      </c>
    </row>
    <row r="38" spans="1:16" ht="12.75">
      <c r="A38" s="5">
        <v>1988</v>
      </c>
      <c r="B38" s="33">
        <f>'月合計'!B38/'日照割合'!B$95</f>
        <v>0.5831435079726651</v>
      </c>
      <c r="C38" s="33">
        <f>'月合計'!C38/'日照割合'!C$96</f>
        <v>0.5884984025559105</v>
      </c>
      <c r="D38" s="33">
        <f>'月合計'!D38/'日照割合'!D$95</f>
        <v>0.40498780157224185</v>
      </c>
      <c r="E38" s="33">
        <f>'月合計'!E38/'日照割合'!E$95</f>
        <v>0.46646263708237695</v>
      </c>
      <c r="F38" s="33">
        <f>'月合計'!F38/'日照割合'!F$95</f>
        <v>0.28391094789993115</v>
      </c>
      <c r="G38" s="33">
        <f>'月合計'!G38/'日照割合'!G$95</f>
        <v>0.20068649885583525</v>
      </c>
      <c r="H38" s="33">
        <f>'月合計'!H38/'日照割合'!H$95</f>
        <v>0.053519226444794246</v>
      </c>
      <c r="I38" s="33">
        <f>'月合計'!I38/'日照割合'!I$95</f>
        <v>0.17964644051600573</v>
      </c>
      <c r="J38" s="33">
        <f>'月合計'!J38/'日照割合'!J$95</f>
        <v>0.1365958591019091</v>
      </c>
      <c r="K38" s="33">
        <f>'月合計'!K38/'日照割合'!K$95</f>
        <v>0.4304997128087307</v>
      </c>
      <c r="L38" s="33">
        <f>'月合計'!L38/'日照割合'!L$95</f>
        <v>0.6063377981051943</v>
      </c>
      <c r="M38" s="33">
        <f>'月合計'!M38/'日照割合'!M$95</f>
        <v>0.6983967935871744</v>
      </c>
      <c r="N38" s="34">
        <f>'月合計'!N38/'日照割合'!P38</f>
        <v>0.3604627608093813</v>
      </c>
      <c r="P38" s="30">
        <v>4442.9</v>
      </c>
    </row>
    <row r="39" spans="1:16" ht="12.75">
      <c r="A39" s="5">
        <v>1989</v>
      </c>
      <c r="B39" s="33">
        <f>'月合計'!B39/'日照割合'!B$95</f>
        <v>0.4874715261958998</v>
      </c>
      <c r="C39" s="33">
        <f>'月合計'!C39/'日照割合'!C$95</f>
        <v>0.4229366920782234</v>
      </c>
      <c r="D39" s="33">
        <f>'月合計'!D39/'日照割合'!D$95</f>
        <v>0.42938465708864193</v>
      </c>
      <c r="E39" s="33">
        <f>'月合計'!E39/'日照割合'!E$95</f>
        <v>0.4628921193573068</v>
      </c>
      <c r="F39" s="33">
        <f>'月合計'!F39/'日照割合'!F$95</f>
        <v>0.23525361487261878</v>
      </c>
      <c r="G39" s="33">
        <f>'月合計'!G39/'日照割合'!G$95</f>
        <v>0.1897025171624714</v>
      </c>
      <c r="H39" s="33">
        <f>'月合計'!H39/'日照割合'!H$95</f>
        <v>0.20553181920395774</v>
      </c>
      <c r="I39" s="33">
        <f>'月合計'!I39/'日照割合'!I$95</f>
        <v>0.3695652173913043</v>
      </c>
      <c r="J39" s="33">
        <f>'月合計'!J39/'日照割合'!J$95</f>
        <v>0.2726539392309761</v>
      </c>
      <c r="K39" s="33">
        <f>'月合計'!K39/'日照割合'!K$95</f>
        <v>0.42044801838024126</v>
      </c>
      <c r="L39" s="33">
        <f>'月合計'!L39/'日照割合'!L$95</f>
        <v>0.4354786017641294</v>
      </c>
      <c r="M39" s="33">
        <f>'月合計'!M39/'日照割合'!M$95</f>
        <v>0.6055444221776888</v>
      </c>
      <c r="N39" s="34">
        <f>'月合計'!N39/'日照割合'!P39</f>
        <v>0.3635707193790053</v>
      </c>
      <c r="P39" s="30">
        <v>4431.6</v>
      </c>
    </row>
    <row r="40" spans="1:16" ht="12.75">
      <c r="A40" s="5">
        <v>1990</v>
      </c>
      <c r="B40" s="33">
        <f>'月合計'!B40/'日照割合'!B$95</f>
        <v>0.5691506671005532</v>
      </c>
      <c r="C40" s="33">
        <f>'月合計'!C40/'日照割合'!C$95</f>
        <v>0.3026184951939012</v>
      </c>
      <c r="D40" s="33">
        <f>'月合計'!D40/'日照割合'!D$95</f>
        <v>0.5329357549471402</v>
      </c>
      <c r="E40" s="33">
        <f>'月合計'!E40/'日照割合'!E$95</f>
        <v>0.3578168834481</v>
      </c>
      <c r="F40" s="33">
        <f>'月合計'!F40/'日照割合'!F$95</f>
        <v>0.3075510672481065</v>
      </c>
      <c r="G40" s="33">
        <f>'月合計'!G40/'日照割合'!G$95</f>
        <v>0.19931350114416474</v>
      </c>
      <c r="H40" s="33">
        <f>'月合計'!H40/'日照割合'!H$95</f>
        <v>0.12075556554980887</v>
      </c>
      <c r="I40" s="33">
        <f>'月合計'!I40/'日照割合'!I$95</f>
        <v>0.4483994266602962</v>
      </c>
      <c r="J40" s="33">
        <f>'月合計'!J40/'日照割合'!J$95</f>
        <v>0.2949717666039258</v>
      </c>
      <c r="K40" s="33">
        <f>'月合計'!K40/'日照割合'!K$95</f>
        <v>0.3515221137277427</v>
      </c>
      <c r="L40" s="33">
        <f>'月合計'!L40/'日照割合'!L$95</f>
        <v>0.49395622345638673</v>
      </c>
      <c r="M40" s="33">
        <f>'月合計'!M40/'日照割合'!M$95</f>
        <v>0.6449565798263194</v>
      </c>
      <c r="N40" s="34">
        <f>'月合計'!N40/'日照割合'!P40</f>
        <v>0.37052080512681645</v>
      </c>
      <c r="P40" s="30">
        <v>4431.6</v>
      </c>
    </row>
    <row r="41" spans="1:16" ht="12.75">
      <c r="A41" s="5">
        <v>1991</v>
      </c>
      <c r="B41" s="33">
        <f>'月合計'!B41/'日照割合'!B$95</f>
        <v>0.6241457858769932</v>
      </c>
      <c r="C41" s="33">
        <f>'月合計'!C41/'日照割合'!C$95</f>
        <v>0.5581703679151475</v>
      </c>
      <c r="D41" s="33">
        <f>'月合計'!D41/'日照割合'!D$95</f>
        <v>0.3632420710219572</v>
      </c>
      <c r="E41" s="33">
        <f>'月合計'!E41/'日照割合'!E$95</f>
        <v>0.3659780668196888</v>
      </c>
      <c r="F41" s="33">
        <f>'月合計'!F41/'日照割合'!F$95</f>
        <v>0.33601101675464773</v>
      </c>
      <c r="G41" s="33">
        <f>'月合計'!G41/'日照割合'!G$95</f>
        <v>0.19709382151029747</v>
      </c>
      <c r="H41" s="33">
        <f>'月合計'!H41/'日照割合'!H$95</f>
        <v>0.2093546210928716</v>
      </c>
      <c r="I41" s="33">
        <f>'月合計'!I41/'日照割合'!I$95</f>
        <v>0.25585284280936454</v>
      </c>
      <c r="J41" s="33">
        <f>'月合計'!J41/'日照割合'!J$95</f>
        <v>0.25114278031728965</v>
      </c>
      <c r="K41" s="33">
        <f>'月合計'!K41/'日照割合'!K$95</f>
        <v>0.2438253877082137</v>
      </c>
      <c r="L41" s="33">
        <f>'月合計'!L41/'日照割合'!L$95</f>
        <v>0.49722312969617766</v>
      </c>
      <c r="M41" s="33">
        <f>'月合計'!M41/'日照割合'!M$95</f>
        <v>0.5400801603206413</v>
      </c>
      <c r="N41" s="34">
        <f>'月合計'!N41/'日照割合'!P41</f>
        <v>0.3526107951981226</v>
      </c>
      <c r="P41" s="30">
        <v>4431.6</v>
      </c>
    </row>
    <row r="42" spans="1:16" ht="12.75">
      <c r="A42" s="5">
        <v>1992</v>
      </c>
      <c r="B42" s="33">
        <f>'月合計'!B42/'日照割合'!B$95</f>
        <v>0.5961601041327692</v>
      </c>
      <c r="C42" s="33">
        <f>'月合計'!C42/'日照割合'!C$96</f>
        <v>0.5386581469648563</v>
      </c>
      <c r="D42" s="33">
        <f>'月合計'!D42/'日照割合'!D$95</f>
        <v>0.3122797506099214</v>
      </c>
      <c r="E42" s="33">
        <f>'月合計'!E42/'日照割合'!E$95</f>
        <v>0.3993879112471308</v>
      </c>
      <c r="F42" s="33">
        <f>'月合計'!F42/'日照割合'!F$95</f>
        <v>0.2913472572871242</v>
      </c>
      <c r="G42" s="33">
        <f>'月合計'!G42/'日照割合'!G$95</f>
        <v>0.22036613272311212</v>
      </c>
      <c r="H42" s="33">
        <f>'月合計'!H42/'日照割合'!H$95</f>
        <v>0.27029458061614575</v>
      </c>
      <c r="I42" s="33">
        <f>'月合計'!I42/'日照割合'!I$95</f>
        <v>0.3956043956043956</v>
      </c>
      <c r="J42" s="33">
        <f>'月合計'!J42/'日照割合'!J$95</f>
        <v>0.46813659585910194</v>
      </c>
      <c r="K42" s="33">
        <f>'月合計'!K42/'日照割合'!K$95</f>
        <v>0.35238368753589894</v>
      </c>
      <c r="L42" s="33">
        <f>'月合計'!L42/'日照割合'!L$95</f>
        <v>0.4707611891538712</v>
      </c>
      <c r="M42" s="33">
        <f>'月合計'!M42/'日照割合'!M$95</f>
        <v>0.5928523714094857</v>
      </c>
      <c r="N42" s="34">
        <f>'月合計'!N42/'日照割合'!P42</f>
        <v>0.3941209570325688</v>
      </c>
      <c r="P42" s="30">
        <v>4442.9</v>
      </c>
    </row>
    <row r="43" spans="1:16" ht="12.75">
      <c r="A43" s="5">
        <v>1993</v>
      </c>
      <c r="B43" s="33">
        <f>'月合計'!B43/'日照割合'!B$95</f>
        <v>0.42466644972339734</v>
      </c>
      <c r="C43" s="33">
        <f>'月合計'!C43/'日照割合'!C$95</f>
        <v>0.5667882001988731</v>
      </c>
      <c r="D43" s="33">
        <f>'月合計'!D43/'日照割合'!D$95</f>
        <v>0.48929249119002444</v>
      </c>
      <c r="E43" s="33">
        <f>'月合計'!E43/'日照割合'!E$95</f>
        <v>0.46901300688599845</v>
      </c>
      <c r="F43" s="33">
        <f>'月合計'!F43/'日照割合'!F$95</f>
        <v>0.40899701629561624</v>
      </c>
      <c r="G43" s="33">
        <f>'月合計'!G43/'日照割合'!G$95</f>
        <v>0.14805491990846684</v>
      </c>
      <c r="H43" s="33">
        <f>'月合計'!H43/'日照割合'!H$95</f>
        <v>0.08072858106588711</v>
      </c>
      <c r="I43" s="33">
        <f>'月合計'!I43/'日照割合'!I$95</f>
        <v>0.19732441471571904</v>
      </c>
      <c r="J43" s="33">
        <f>'月合計'!J43/'日照割合'!J$95</f>
        <v>0.22156493681097073</v>
      </c>
      <c r="K43" s="33">
        <f>'月合計'!K43/'日照割合'!K$95</f>
        <v>0.39144170017231483</v>
      </c>
      <c r="L43" s="33">
        <f>'月合計'!L43/'日照割合'!L$95</f>
        <v>0.4759882391375367</v>
      </c>
      <c r="M43" s="33">
        <f>'月合計'!M43/'日照割合'!M$95</f>
        <v>0.5110220440881764</v>
      </c>
      <c r="N43" s="34">
        <f>'月合計'!N43/'日照割合'!P43</f>
        <v>0.34856485242350393</v>
      </c>
      <c r="P43" s="30">
        <v>4431.6</v>
      </c>
    </row>
    <row r="44" spans="1:16" ht="12.75">
      <c r="A44" s="5">
        <v>1994</v>
      </c>
      <c r="B44" s="33">
        <f>'月合計'!B44/'日照割合'!B$95</f>
        <v>0.5112268141880898</v>
      </c>
      <c r="C44" s="33">
        <f>'月合計'!C44/'日照割合'!C$95</f>
        <v>0.6450116009280743</v>
      </c>
      <c r="D44" s="33">
        <f>'月合計'!D44/'日照割合'!D$95</f>
        <v>0.47329899701816214</v>
      </c>
      <c r="E44" s="33">
        <f>'月合計'!E44/'日照割合'!E$95</f>
        <v>0.5360877327212445</v>
      </c>
      <c r="F44" s="33">
        <f>'月合計'!F44/'日照割合'!F$95</f>
        <v>0.32820748221253154</v>
      </c>
      <c r="G44" s="33">
        <f>'月合計'!G44/'日照割合'!G$95</f>
        <v>0.19359267734553776</v>
      </c>
      <c r="H44" s="33">
        <f>'月合計'!H44/'日照割合'!H$95</f>
        <v>0.3474252304924668</v>
      </c>
      <c r="I44" s="33">
        <f>'月合計'!I44/'日照割合'!I$95</f>
        <v>0.5547061634018156</v>
      </c>
      <c r="J44" s="33">
        <f>'月合計'!J44/'日照割合'!J$95</f>
        <v>0.2992739983866631</v>
      </c>
      <c r="K44" s="33">
        <f>'月合計'!K44/'日照割合'!K$95</f>
        <v>0.28632969557725446</v>
      </c>
      <c r="L44" s="33">
        <f>'月合計'!L44/'日照割合'!L$95</f>
        <v>0.5619078732440379</v>
      </c>
      <c r="M44" s="33">
        <f>'月合計'!M44/'日照割合'!M$95</f>
        <v>0.6128924515698063</v>
      </c>
      <c r="N44" s="34">
        <f>'月合計'!N44/'日照割合'!P44</f>
        <v>0.43264283780124557</v>
      </c>
      <c r="P44" s="30">
        <v>4431.6</v>
      </c>
    </row>
    <row r="45" spans="1:16" ht="12.75">
      <c r="A45" s="5">
        <v>1995</v>
      </c>
      <c r="B45" s="33">
        <f>'月合計'!B45/'日照割合'!B$95</f>
        <v>0.7064757565896518</v>
      </c>
      <c r="C45" s="33">
        <f>'月合計'!C45/'日照割合'!C$95</f>
        <v>0.6015909844216109</v>
      </c>
      <c r="D45" s="33">
        <f>'月合計'!D45/'日照割合'!D$95</f>
        <v>0.3366766061263215</v>
      </c>
      <c r="E45" s="33">
        <f>'月合計'!E45/'日照割合'!E$95</f>
        <v>0.39326702371843913</v>
      </c>
      <c r="F45" s="33">
        <f>'月合計'!F45/'日照割合'!F$95</f>
        <v>0.23708974064723434</v>
      </c>
      <c r="G45" s="33">
        <f>'月合計'!G45/'日照割合'!G$95</f>
        <v>0.07871853546910755</v>
      </c>
      <c r="H45" s="33">
        <f>'月合計'!H45/'日照割合'!H$95</f>
        <v>0.2471328985833146</v>
      </c>
      <c r="I45" s="33">
        <f>'月合計'!I45/'日照割合'!I$95</f>
        <v>0.42164357381748685</v>
      </c>
      <c r="J45" s="33">
        <f>'月合計'!J45/'日照割合'!J$95</f>
        <v>0.31083624630276957</v>
      </c>
      <c r="K45" s="33">
        <f>'月合計'!K45/'日照割合'!K$95</f>
        <v>0.4316484778862723</v>
      </c>
      <c r="L45" s="33">
        <f>'月合計'!L45/'日照割合'!L$95</f>
        <v>0.6576282260699118</v>
      </c>
      <c r="M45" s="33">
        <f>'月合計'!M45/'日照割合'!M$95</f>
        <v>0.7424849699398799</v>
      </c>
      <c r="N45" s="34">
        <f>'月合計'!N45/'日照割合'!P45</f>
        <v>0.40405271233865864</v>
      </c>
      <c r="P45" s="30">
        <v>4431.6</v>
      </c>
    </row>
    <row r="46" spans="1:16" ht="12.75">
      <c r="A46" s="5">
        <v>1996</v>
      </c>
      <c r="B46" s="33">
        <f>'月合計'!B46/'日照割合'!B$95</f>
        <v>0.6713309469573706</v>
      </c>
      <c r="C46" s="33">
        <f>'月合計'!C46/'日照割合'!C$96</f>
        <v>0.5418530351437699</v>
      </c>
      <c r="D46" s="33">
        <f>'月合計'!D46/'日照割合'!D$95</f>
        <v>0.4911900243968555</v>
      </c>
      <c r="E46" s="33">
        <f>'月合計'!E46/'日照割合'!E$95</f>
        <v>0.4480999744963019</v>
      </c>
      <c r="F46" s="33">
        <f>'月合計'!F46/'日照割合'!F$95</f>
        <v>0.30181317420243287</v>
      </c>
      <c r="G46" s="33">
        <f>'月合計'!G46/'日照割合'!G$95</f>
        <v>0.1679633867276888</v>
      </c>
      <c r="H46" s="33">
        <f>'月合計'!H46/'日照割合'!H$95</f>
        <v>0.34135372161007427</v>
      </c>
      <c r="I46" s="33">
        <f>'月合計'!I46/'日照割合'!I$95</f>
        <v>0.3265647396082178</v>
      </c>
      <c r="J46" s="33">
        <f>'月合計'!J46/'日照割合'!J$95</f>
        <v>0.3769830599623555</v>
      </c>
      <c r="K46" s="33">
        <f>'月合計'!K46/'日照割合'!K$95</f>
        <v>0.43816771970132107</v>
      </c>
      <c r="L46" s="33">
        <f>'月合計'!L46/'日照割合'!L$95</f>
        <v>0.42208428618098653</v>
      </c>
      <c r="M46" s="33">
        <f>'月合計'!M46/'日照割合'!M$95</f>
        <v>0.6412825651302606</v>
      </c>
      <c r="N46" s="34">
        <f>'月合計'!N46/'日照割合'!P46</f>
        <v>0.41418217830696175</v>
      </c>
      <c r="P46" s="30">
        <v>4442.9</v>
      </c>
    </row>
    <row r="47" spans="1:16" ht="12.75">
      <c r="A47" s="5">
        <v>1997</v>
      </c>
      <c r="B47" s="33">
        <f>'月合計'!B47/'日照割合'!B$95</f>
        <v>0.7142857142857143</v>
      </c>
      <c r="C47" s="33">
        <f>'月合計'!C47/'日照割合'!C$95</f>
        <v>0.5979449784554194</v>
      </c>
      <c r="D47" s="33">
        <f>'月合計'!D47/'日照割合'!D$95</f>
        <v>0.5449444293846571</v>
      </c>
      <c r="E47" s="33">
        <f>'月合計'!E47/'日照割合'!E$95</f>
        <v>0.4139250191277735</v>
      </c>
      <c r="F47" s="33">
        <f>'月合計'!F47/'日照割合'!F$95</f>
        <v>0.27427128758319946</v>
      </c>
      <c r="G47" s="33">
        <f>'月合計'!G47/'日照割合'!G$95</f>
        <v>0.2615560640732265</v>
      </c>
      <c r="H47" s="33">
        <f>'月合計'!H47/'日照割合'!H$95</f>
        <v>0.31931639307398246</v>
      </c>
      <c r="I47" s="33">
        <f>'月合計'!I47/'日照割合'!I$95</f>
        <v>0.38867654085045383</v>
      </c>
      <c r="J47" s="33">
        <f>'月合計'!J47/'日照割合'!J$95</f>
        <v>0.2414627588061307</v>
      </c>
      <c r="K47" s="33">
        <f>'月合計'!K47/'日照割合'!K$95</f>
        <v>0.5844342331993108</v>
      </c>
      <c r="L47" s="33">
        <f>'月合計'!L47/'日照割合'!L$95</f>
        <v>0.4678209735380594</v>
      </c>
      <c r="M47" s="33">
        <f>'月合計'!M47/'日照割合'!M$95</f>
        <v>0.5420841683366734</v>
      </c>
      <c r="N47" s="34">
        <f>'月合計'!N47/'日照割合'!P47</f>
        <v>0.4288586515028432</v>
      </c>
      <c r="P47" s="30">
        <v>4431.6</v>
      </c>
    </row>
    <row r="48" spans="1:16" ht="12.75">
      <c r="A48" s="5">
        <v>1998</v>
      </c>
      <c r="B48" s="33">
        <f>'月合計'!B48/'日照割合'!B$95</f>
        <v>0.5375854214123006</v>
      </c>
      <c r="C48" s="33">
        <f>'月合計'!C48/'日照割合'!C$95</f>
        <v>0.5246934040437521</v>
      </c>
      <c r="D48" s="33">
        <f>'月合計'!D48/'日照割合'!D$95</f>
        <v>0.5426944971537002</v>
      </c>
      <c r="E48" s="33">
        <f>'月合計'!E48/'日照割合'!E$95</f>
        <v>0.2989033409844427</v>
      </c>
      <c r="F48" s="33">
        <f>'月合計'!F48/'日照割合'!F$95</f>
        <v>0.3183383061739729</v>
      </c>
      <c r="G48" s="33">
        <f>'月合計'!G48/'日照割合'!G$95</f>
        <v>0.14782608695652172</v>
      </c>
      <c r="H48" s="33">
        <f>'月合計'!H48/'日照割合'!H$95</f>
        <v>0.11131099617719811</v>
      </c>
      <c r="I48" s="33">
        <f>'月合計'!I48/'日照割合'!I$95</f>
        <v>0.15121834687052077</v>
      </c>
      <c r="J48" s="33">
        <f>'月合計'!J48/'日照割合'!J$95</f>
        <v>0.26351169669265934</v>
      </c>
      <c r="K48" s="33">
        <f>'月合計'!K48/'日照割合'!K$95</f>
        <v>0.3736358414704193</v>
      </c>
      <c r="L48" s="33">
        <f>'月合計'!L48/'日照割合'!L$95</f>
        <v>0.5635413263639333</v>
      </c>
      <c r="M48" s="33">
        <f>'月合計'!M48/'日照割合'!M$95</f>
        <v>0.6025384101536406</v>
      </c>
      <c r="N48" s="34">
        <f>'月合計'!N48/'日照割合'!P48</f>
        <v>0.3470529831212203</v>
      </c>
      <c r="P48" s="30">
        <v>4431.6</v>
      </c>
    </row>
    <row r="49" spans="1:16" ht="12.75">
      <c r="A49" s="5">
        <v>1999</v>
      </c>
      <c r="B49" s="33">
        <f>'月合計'!B49/'日照割合'!B$95</f>
        <v>0.679140904653433</v>
      </c>
      <c r="C49" s="33">
        <f>'月合計'!C49/'日照割合'!C$95</f>
        <v>0.6291017567119656</v>
      </c>
      <c r="D49" s="33">
        <f>'月合計'!D49/'日照割合'!D$95</f>
        <v>0.3914339929520196</v>
      </c>
      <c r="E49" s="33">
        <f>'月合計'!E49/'日照割合'!E$95</f>
        <v>0.34429992348890587</v>
      </c>
      <c r="F49" s="33">
        <f>'月合計'!F49/'日照割合'!F$95</f>
        <v>0.38443883406013313</v>
      </c>
      <c r="G49" s="33">
        <f>'月合計'!G49/'日照割合'!G$95</f>
        <v>0.2780320366132723</v>
      </c>
      <c r="H49" s="33">
        <f>'月合計'!H49/'日照割合'!H$95</f>
        <v>0.29952777153136945</v>
      </c>
      <c r="I49" s="33">
        <f>'月合計'!I49/'日照割合'!I$95</f>
        <v>0.46225513616817965</v>
      </c>
      <c r="J49" s="33">
        <f>'月合計'!J49/'日照割合'!J$95</f>
        <v>0.38585641301425117</v>
      </c>
      <c r="K49" s="33">
        <f>'月合計'!K49/'日照割合'!K$95</f>
        <v>0.44227455485353245</v>
      </c>
      <c r="L49" s="33">
        <f>'月合計'!L49/'日照割合'!L$95</f>
        <v>0.5543939888925187</v>
      </c>
      <c r="M49" s="33">
        <f>'月合計'!M49/'日照割合'!M$95</f>
        <v>0.6322645290581164</v>
      </c>
      <c r="N49" s="34">
        <f>'月合計'!N49/'日照割合'!P49</f>
        <v>0.4400442278183951</v>
      </c>
      <c r="P49" s="30">
        <v>4431.6</v>
      </c>
    </row>
    <row r="50" spans="1:16" ht="12.75">
      <c r="A50" s="5">
        <v>2000</v>
      </c>
      <c r="B50" s="33">
        <f>'月合計'!B50/'日照割合'!B$95</f>
        <v>0.5398633257403189</v>
      </c>
      <c r="C50" s="33">
        <f>'月合計'!C50/'日照割合'!C$96</f>
        <v>0.6111821086261982</v>
      </c>
      <c r="D50" s="33">
        <f>'月合計'!D50/'日照割合'!D$95</f>
        <v>0.6093792355651939</v>
      </c>
      <c r="E50" s="33">
        <f>'月合計'!E50/'日照割合'!E$95</f>
        <v>0.4873756694720734</v>
      </c>
      <c r="F50" s="33">
        <f>'月合計'!F50/'日照割合'!F$95</f>
        <v>0.40486573330273123</v>
      </c>
      <c r="G50" s="33">
        <f>'月合計'!G50/'日照割合'!G$95</f>
        <v>0.30434782608695654</v>
      </c>
      <c r="H50" s="33">
        <f>'月合計'!H50/'日照割合'!H$95</f>
        <v>0.4760512705194513</v>
      </c>
      <c r="I50" s="33">
        <f>'月合計'!I50/'日照割合'!I$95</f>
        <v>0.5152890587673196</v>
      </c>
      <c r="J50" s="33">
        <f>'月合計'!J50/'日照割合'!J$95</f>
        <v>0.36058080129066955</v>
      </c>
      <c r="K50" s="33">
        <f>'月合計'!K50/'日照割合'!K$95</f>
        <v>0.409821941412981</v>
      </c>
      <c r="L50" s="33">
        <f>'月合計'!L50/'日照割合'!L$95</f>
        <v>0.4537732767069585</v>
      </c>
      <c r="M50" s="33">
        <f>'月合計'!M50/'日照割合'!M$95</f>
        <v>0.6920507682030729</v>
      </c>
      <c r="N50" s="34">
        <f>'月合計'!N50/'日照割合'!P50</f>
        <v>0.4800468162686534</v>
      </c>
      <c r="P50" s="30">
        <v>4442.9</v>
      </c>
    </row>
    <row r="51" spans="1:16" ht="12.75">
      <c r="A51" s="5">
        <v>2001</v>
      </c>
      <c r="B51" s="33">
        <f>'月合計'!B51/'日照割合'!B$95</f>
        <v>0.5805401887406443</v>
      </c>
      <c r="C51" s="33">
        <f>'月合計'!C51/'日照割合'!C$95</f>
        <v>0.5230361286045742</v>
      </c>
      <c r="D51" s="33">
        <f>'月合計'!D51/'日照割合'!D$95</f>
        <v>0.5050149091894823</v>
      </c>
      <c r="E51" s="33">
        <f>'月合計'!E51/'日照割合'!E$95</f>
        <v>0.5978066819688854</v>
      </c>
      <c r="F51" s="33">
        <f>'月合計'!F51/'日照割合'!F$95</f>
        <v>0.38650447555657563</v>
      </c>
      <c r="G51" s="33">
        <f>'月合計'!G51/'日照割合'!G$95</f>
        <v>0.2958810068649886</v>
      </c>
      <c r="H51" s="33">
        <f>'月合計'!H51/'日照割合'!H$95</f>
        <v>0.6273892511805712</v>
      </c>
      <c r="I51" s="33">
        <f>'月合計'!I51/'日照割合'!I$95</f>
        <v>0.29694218824653607</v>
      </c>
      <c r="J51" s="33">
        <f>'月合計'!J51/'日照割合'!J$95</f>
        <v>0.38881419736488304</v>
      </c>
      <c r="K51" s="33">
        <f>'月合計'!K51/'日照割合'!K$95</f>
        <v>0.5318782309017805</v>
      </c>
      <c r="L51" s="33">
        <f>'月合計'!L51/'日照割合'!L$95</f>
        <v>0.6275726886638353</v>
      </c>
      <c r="M51" s="33">
        <f>'月合計'!M51/'日照割合'!M$95</f>
        <v>0.62625250501002</v>
      </c>
      <c r="N51" s="34">
        <f>'月合計'!N51/'日照割合'!P51</f>
        <v>0.489055871468544</v>
      </c>
      <c r="P51" s="30">
        <v>4431.6</v>
      </c>
    </row>
    <row r="52" spans="1:16" ht="12.75">
      <c r="A52" s="5">
        <v>2002</v>
      </c>
      <c r="B52" s="33">
        <f>'月合計'!B52/'日照割合'!B$95</f>
        <v>0.6413927757891311</v>
      </c>
      <c r="C52" s="33">
        <f>'月合計'!C52/'日照割合'!C$95</f>
        <v>0.581703679151475</v>
      </c>
      <c r="D52" s="33">
        <f>'月合計'!D52/'日照割合'!D$95</f>
        <v>0.541339116291678</v>
      </c>
      <c r="E52" s="33">
        <f>'月合計'!E52/'日照割合'!E$95</f>
        <v>0.4623820453965825</v>
      </c>
      <c r="F52" s="33">
        <f>'月合計'!F52/'日照割合'!F$95</f>
        <v>0.38765205416571036</v>
      </c>
      <c r="G52" s="33">
        <f>'月合計'!G52/'日照割合'!G$95</f>
        <v>0.3157894736842105</v>
      </c>
      <c r="H52" s="33">
        <f>'月合計'!H52/'日照割合'!H$95</f>
        <v>0.4180346300876996</v>
      </c>
      <c r="I52" s="33">
        <f>'月合計'!I52/'日照割合'!I$95</f>
        <v>0.5525561395126612</v>
      </c>
      <c r="J52" s="33">
        <f>'月合計'!J52/'日照割合'!J$95</f>
        <v>0.4041408980908847</v>
      </c>
      <c r="K52" s="33">
        <f>'月合計'!K52/'日照割合'!K$95</f>
        <v>0.5132107983917289</v>
      </c>
      <c r="L52" s="33">
        <f>'月合計'!L52/'日照割合'!L$95</f>
        <v>0.4988565828160731</v>
      </c>
      <c r="M52" s="33">
        <f>'月合計'!M52/'日照割合'!M$95</f>
        <v>0.5260521042084169</v>
      </c>
      <c r="N52" s="34">
        <f>'月合計'!N52/'日照割合'!P52</f>
        <v>0.4776830038812167</v>
      </c>
      <c r="P52" s="30">
        <v>4431.6</v>
      </c>
    </row>
    <row r="53" spans="1:16" ht="12.75">
      <c r="A53" s="5">
        <v>2003</v>
      </c>
      <c r="B53" s="33">
        <f>'月合計'!B53/'日照割合'!B$95</f>
        <v>0.6941099902375529</v>
      </c>
      <c r="C53" s="33">
        <f>'月合計'!C53/'日照割合'!C$95</f>
        <v>0.5488896254557507</v>
      </c>
      <c r="D53" s="33">
        <f>'月合計'!D53/'日照割合'!D$95</f>
        <v>0.5578747628083492</v>
      </c>
      <c r="E53" s="33">
        <f>'月合計'!E53/'日照割合'!E$95</f>
        <v>0.4409589390461617</v>
      </c>
      <c r="F53" s="33">
        <f>'月合計'!F53/'日照割合'!F$95</f>
        <v>0.3823731925636906</v>
      </c>
      <c r="G53" s="33">
        <f>'月合計'!G53/'日照割合'!G$95</f>
        <v>0.24324942791762014</v>
      </c>
      <c r="H53" s="33">
        <f>'月合計'!H53/'日照割合'!H$95</f>
        <v>0.14391724758264</v>
      </c>
      <c r="I53" s="33">
        <f>'月合計'!I53/'日照割合'!I$95</f>
        <v>0.3425704730052556</v>
      </c>
      <c r="J53" s="33">
        <f>'月合計'!J53/'日照割合'!J$95</f>
        <v>0.4840010755579457</v>
      </c>
      <c r="K53" s="33">
        <f>'月合計'!K53/'日照割合'!K$95</f>
        <v>0.4419873635841471</v>
      </c>
      <c r="L53" s="33">
        <f>'月合計'!L53/'日照割合'!L$95</f>
        <v>0.37928781443972553</v>
      </c>
      <c r="M53" s="33">
        <f>'月合計'!M53/'日照割合'!M$95</f>
        <v>0.6025384101536406</v>
      </c>
      <c r="N53" s="34">
        <f>'月合計'!N53/'日照割合'!P53</f>
        <v>0.4215858832024551</v>
      </c>
      <c r="P53" s="30">
        <v>4431.6</v>
      </c>
    </row>
    <row r="54" spans="1:16" ht="12.75">
      <c r="A54" s="5">
        <v>2004</v>
      </c>
      <c r="B54" s="33">
        <f>'月合計'!B54/'日照割合'!B$95</f>
        <v>0.688252521965506</v>
      </c>
      <c r="C54" s="33">
        <f>'月合計'!C54/'日照割合'!C$96</f>
        <v>0.6853035143769968</v>
      </c>
      <c r="D54" s="33">
        <f>'月合計'!D54/'日照割合'!D$95</f>
        <v>0.5426944971537002</v>
      </c>
      <c r="E54" s="33">
        <f>'月合計'!E54/'日照割合'!E$95</f>
        <v>0.5929609793420045</v>
      </c>
      <c r="F54" s="33">
        <f>'月合計'!F54/'日照割合'!F$95</f>
        <v>0.3185678218957999</v>
      </c>
      <c r="G54" s="33">
        <f>'月合計'!G54/'日照割合'!G$95</f>
        <v>0.39427917620137304</v>
      </c>
      <c r="H54" s="33">
        <f>'月合計'!H54/'日照割合'!H$95</f>
        <v>0.4756015291207556</v>
      </c>
      <c r="I54" s="33">
        <f>'月合計'!I54/'日照割合'!I$95</f>
        <v>0.4703774486383182</v>
      </c>
      <c r="J54" s="33">
        <f>'月合計'!J54/'日照割合'!J$95</f>
        <v>0.38047862328582954</v>
      </c>
      <c r="K54" s="33">
        <f>'月合計'!K54/'日照割合'!K$95</f>
        <v>0.3515221137277427</v>
      </c>
      <c r="L54" s="33">
        <f>'月合計'!L54/'日照割合'!L$95</f>
        <v>0.5272786671022541</v>
      </c>
      <c r="M54" s="33">
        <f>'月合計'!M54/'日照割合'!M$95</f>
        <v>0.6108884435537743</v>
      </c>
      <c r="N54" s="34">
        <f>'月合計'!N54/'日照割合'!P54</f>
        <v>0.49211100857548</v>
      </c>
      <c r="P54" s="30">
        <v>4442.9</v>
      </c>
    </row>
    <row r="55" spans="1:16" ht="12.75">
      <c r="A55" s="5">
        <v>2005</v>
      </c>
      <c r="B55" s="33">
        <f>'月合計'!B55/'日照割合'!B$95</f>
        <v>0.6374877969410999</v>
      </c>
      <c r="C55" s="33">
        <f>'月合計'!C55/'日照割合'!C$95</f>
        <v>0.6062313556513093</v>
      </c>
      <c r="D55" s="33">
        <f>'月合計'!D55/'日照割合'!D$95</f>
        <v>0.5155868799132556</v>
      </c>
      <c r="E55" s="33">
        <f>'月合計'!E55/'日照割合'!E$95</f>
        <v>0.551900025503698</v>
      </c>
      <c r="F55" s="33">
        <f>'月合計'!F55/'日照割合'!F$95</f>
        <v>0.46591691530869866</v>
      </c>
      <c r="G55" s="33">
        <f>'月合計'!G55/'日照割合'!G$95</f>
        <v>0.2665903890160183</v>
      </c>
      <c r="H55" s="33">
        <f>'月合計'!H55/'日照割合'!H$95</f>
        <v>0.271643804812233</v>
      </c>
      <c r="I55" s="33">
        <f>'月合計'!I55/'日照割合'!I$95</f>
        <v>0.44720496894409933</v>
      </c>
      <c r="J55" s="33">
        <f>'月合計'!J55/'日照割合'!J$95</f>
        <v>0.44931433180962627</v>
      </c>
      <c r="K55" s="33">
        <f>'月合計'!K55/'日照割合'!K$95</f>
        <v>0.3411832280298679</v>
      </c>
      <c r="L55" s="33">
        <f>'月合計'!L55/'日照割合'!L$95</f>
        <v>0.6925841228356746</v>
      </c>
      <c r="M55" s="33">
        <f>'月合計'!M55/'日照割合'!M$95</f>
        <v>0.7100868403473615</v>
      </c>
      <c r="N55" s="34">
        <f>'月合計'!N55/'日照割合'!P55</f>
        <v>0.47914974275656647</v>
      </c>
      <c r="P55" s="30">
        <v>4431.6</v>
      </c>
    </row>
    <row r="56" spans="1:16" ht="12.75">
      <c r="A56" s="5">
        <v>2006</v>
      </c>
      <c r="B56" s="33">
        <f>'月合計'!B56/'日照割合'!B$95</f>
        <v>0.5795639440286364</v>
      </c>
      <c r="C56" s="33">
        <f>'月合計'!C56/'日照割合'!C$95</f>
        <v>0.4554192906861121</v>
      </c>
      <c r="D56" s="33">
        <f>'月合計'!D56/'日照割合'!D$95</f>
        <v>0.5426944971537002</v>
      </c>
      <c r="E56" s="33">
        <f>'月合計'!E56/'日照割合'!E$95</f>
        <v>0.4032134659525631</v>
      </c>
      <c r="F56" s="33">
        <f>'月合計'!F56/'日照割合'!F$95</f>
        <v>0.29928850126233647</v>
      </c>
      <c r="G56" s="33">
        <f>'月合計'!G56/'日照割合'!G$95</f>
        <v>0.23707093821510297</v>
      </c>
      <c r="H56" s="33">
        <f>'月合計'!H56/'日照割合'!H$95</f>
        <v>0.1634809984259051</v>
      </c>
      <c r="I56" s="33">
        <f>'月合計'!I56/'日照割合'!I$95</f>
        <v>0.42068800764452935</v>
      </c>
      <c r="J56" s="33">
        <f>'月合計'!J56/'日照割合'!J$95</f>
        <v>0.4044097875773058</v>
      </c>
      <c r="K56" s="33">
        <f>'月合計'!K56/'日照割合'!K$95</f>
        <v>0.4129810453762206</v>
      </c>
      <c r="L56" s="33">
        <f>'月合計'!L56/'日照割合'!L$95</f>
        <v>0.5524338451486441</v>
      </c>
      <c r="M56" s="33">
        <f>'月合計'!M56/'日照割合'!M$95</f>
        <v>0.5100200400801603</v>
      </c>
      <c r="N56" s="34">
        <f>'月合計'!N56/'日照割合'!P56</f>
        <v>0.39999097391461325</v>
      </c>
      <c r="P56" s="30">
        <v>4431.6</v>
      </c>
    </row>
    <row r="57" spans="1:16" ht="12.75">
      <c r="A57" s="5">
        <v>2007</v>
      </c>
      <c r="B57" s="33">
        <f>'月合計'!B57/'日照割合'!B$95</f>
        <v>0.6511552229092092</v>
      </c>
      <c r="C57" s="33">
        <f>'月合計'!C57/'日照割合'!C$95</f>
        <v>0.6827974809413325</v>
      </c>
      <c r="D57" s="33">
        <f>'月合計'!D57/'日照割合'!D$95</f>
        <v>0.5426944971537002</v>
      </c>
      <c r="E57" s="33">
        <f>'月合計'!E57/'日照割合'!E$95</f>
        <v>0.45447589900535573</v>
      </c>
      <c r="F57" s="33">
        <f>'月合計'!F57/'日照割合'!F$95</f>
        <v>0.4746385127381226</v>
      </c>
      <c r="G57" s="33">
        <f>'月合計'!G57/'日照割合'!G$95</f>
        <v>0.4112128146453089</v>
      </c>
      <c r="H57" s="33">
        <f>'月合計'!H57/'日照割合'!H$95</f>
        <v>0.23431526872048572</v>
      </c>
      <c r="I57" s="33">
        <f>'月合計'!I57/'日照割合'!I$95</f>
        <v>0.5537505972288581</v>
      </c>
      <c r="J57" s="33">
        <f>'月合計'!J57/'日照割合'!J$95</f>
        <v>0.4154342565205701</v>
      </c>
      <c r="K57" s="33">
        <f>'月合計'!K57/'日照割合'!K$95</f>
        <v>0.47386559448592763</v>
      </c>
      <c r="L57" s="33">
        <f>'月合計'!L57/'日照割合'!L$95</f>
        <v>0.462920614178373</v>
      </c>
      <c r="M57" s="33">
        <f>'月合計'!M57/'日照割合'!M$95</f>
        <v>0.569806279225117</v>
      </c>
      <c r="N57" s="34">
        <f>'月合計'!N57/'日照割合'!P57</f>
        <v>0.48262478563047206</v>
      </c>
      <c r="P57" s="30">
        <v>4431.6</v>
      </c>
    </row>
    <row r="58" spans="1:16" ht="12.75">
      <c r="A58" s="5">
        <v>2008</v>
      </c>
      <c r="B58" s="33">
        <f>'月合計'!B58/'日照割合'!B$95</f>
        <v>0.6296778392450374</v>
      </c>
      <c r="C58" s="33">
        <f>'月合計'!C58/'日照割合'!C$96</f>
        <v>0.6507987220447284</v>
      </c>
      <c r="D58" s="33">
        <f>'月合計'!D58/'日照割合'!D$95</f>
        <v>0.5223637842233668</v>
      </c>
      <c r="E58" s="33">
        <f>'月合計'!E58/'日照割合'!E$95</f>
        <v>0.45855649069115023</v>
      </c>
      <c r="F58" s="33">
        <f>'月合計'!F58/'日照割合'!F$95</f>
        <v>0.40119348175350017</v>
      </c>
      <c r="G58" s="33">
        <f>'月合計'!G58/'日照割合'!G$95</f>
        <v>0.40068649885583524</v>
      </c>
      <c r="H58" s="33">
        <f>'月合計'!H58/'日照割合'!H$95</f>
        <v>0.361592084551383</v>
      </c>
      <c r="I58" s="33">
        <f>'月合計'!I58/'日照割合'!I$95</f>
        <v>0.3681318681318681</v>
      </c>
      <c r="J58" s="33">
        <f>'月合計'!J58/'日照割合'!J$95</f>
        <v>0.4304920677601506</v>
      </c>
      <c r="K58" s="33">
        <f>'月合計'!K58/'日照割合'!K$95</f>
        <v>0.49856404365307294</v>
      </c>
      <c r="L58" s="33">
        <f>'月合計'!L58/'日照割合'!L$95</f>
        <v>0.47729500163345306</v>
      </c>
      <c r="M58" s="33">
        <f>'月合計'!M58/'日照割合'!M$95</f>
        <v>0.6195724782899132</v>
      </c>
      <c r="N58" s="34">
        <f>'月合計'!N58/'日照割合'!P58</f>
        <v>0.4726192351842264</v>
      </c>
      <c r="P58" s="30">
        <v>4442.9</v>
      </c>
    </row>
    <row r="59" spans="1:16" ht="12.75">
      <c r="A59" s="5">
        <v>2009</v>
      </c>
      <c r="B59" s="33">
        <f>'月合計'!B59/'日照割合'!B$95</f>
        <v>0.5603644646924829</v>
      </c>
      <c r="C59" s="33">
        <f>'月合計'!C59/'日照割合'!C$95</f>
        <v>0.552867086509778</v>
      </c>
      <c r="D59" s="33">
        <f>'月合計'!D59/'日照割合'!D$95</f>
        <v>0.5050149091894823</v>
      </c>
      <c r="E59" s="33">
        <f>'月合計'!E59/'日照割合'!E$95</f>
        <v>0.560316245855649</v>
      </c>
      <c r="F59" s="33">
        <f>'月合計'!F59/'日照割合'!F$95</f>
        <v>0.41037411062657797</v>
      </c>
      <c r="G59" s="33">
        <f>'月合計'!G59/'日照割合'!G$95</f>
        <v>0.24919908466819224</v>
      </c>
      <c r="H59" s="33">
        <f>'月合計'!H59/'日照割合'!H$95</f>
        <v>0.25477850236114236</v>
      </c>
      <c r="I59" s="33">
        <f>'月合計'!I59/'日照割合'!I$95</f>
        <v>0.37816531294792166</v>
      </c>
      <c r="J59" s="33">
        <f>'月合計'!J59/'日照割合'!J$95</f>
        <v>0.46356547458994357</v>
      </c>
      <c r="K59" s="33">
        <f>'月合計'!K59/'日照割合'!K$95</f>
        <v>0.4758759333716255</v>
      </c>
      <c r="L59" s="33">
        <f>'月合計'!L59/'日照割合'!L$95</f>
        <v>0.4364586736360666</v>
      </c>
      <c r="M59" s="33">
        <f>'月合計'!M59/'日照割合'!M$95</f>
        <v>0.6055444221776888</v>
      </c>
      <c r="N59" s="34">
        <f>'月合計'!N59/'日照割合'!P59</f>
        <v>0.4416689231880133</v>
      </c>
      <c r="P59" s="30">
        <v>4431.6</v>
      </c>
    </row>
    <row r="60" spans="1:16" ht="12.75">
      <c r="A60" s="5">
        <v>2010</v>
      </c>
      <c r="B60" s="33">
        <f>'月合計'!B60/'日照割合'!B$95</f>
        <v>0.6690530426293524</v>
      </c>
      <c r="C60" s="33">
        <f>'月合計'!C60/'日照割合'!C$95</f>
        <v>0.41862777593636064</v>
      </c>
      <c r="D60" s="33">
        <f>'月合計'!D60/'日照割合'!D$95</f>
        <v>0.39983735429655737</v>
      </c>
      <c r="E60" s="33">
        <f>'月合計'!E60/'日照割合'!E$95</f>
        <v>0.37311910226982914</v>
      </c>
      <c r="F60" s="33">
        <f>'月合計'!F60/'日照割合'!F$95</f>
        <v>0.4716548083543723</v>
      </c>
      <c r="G60" s="33">
        <f>'月合計'!G60/'日照割合'!G$95</f>
        <v>0.3945080091533181</v>
      </c>
      <c r="H60" s="33">
        <f>'月合計'!H60/'日照割合'!H$95</f>
        <v>0.39374859455812905</v>
      </c>
      <c r="I60" s="33">
        <f>'月合計'!I60/'日照割合'!I$95</f>
        <v>0.5494505494505494</v>
      </c>
      <c r="J60" s="33">
        <f>'月合計'!J60/'日照割合'!J$95</f>
        <v>0.47754772788383976</v>
      </c>
      <c r="K60" s="33">
        <f>'月合計'!K60/'日照割合'!K$95</f>
        <v>0.3644457208500862</v>
      </c>
      <c r="L60" s="33">
        <f>'月合計'!L60/'日照割合'!L$95</f>
        <v>0.5292388108461287</v>
      </c>
      <c r="M60" s="33">
        <f>'月合計'!M60/'日照割合'!M$95</f>
        <v>0.6162324649298597</v>
      </c>
      <c r="N60" s="34">
        <f>'月合計'!N60/'日照割合'!P60</f>
        <v>0.46477570177813876</v>
      </c>
      <c r="P60" s="30">
        <v>4431.6</v>
      </c>
    </row>
    <row r="61" spans="1:16" ht="12.75">
      <c r="A61" s="5">
        <v>2011</v>
      </c>
      <c r="B61" s="33">
        <f>'月合計'!B61/'日照割合'!B$95</f>
        <v>0.7396680767979174</v>
      </c>
      <c r="C61" s="33">
        <f>'月合計'!C61/'日照割合'!C$95</f>
        <v>0.5522041763341067</v>
      </c>
      <c r="D61" s="33">
        <v>0.581240981240982</v>
      </c>
      <c r="E61" s="33">
        <f>'月合計'!E61/'日照割合'!E$95</f>
        <v>0.5577658760520274</v>
      </c>
      <c r="F61" s="33">
        <f>'月合計'!F61/'日照割合'!F$95</f>
        <v>0.3628643562084003</v>
      </c>
      <c r="G61" s="33">
        <f>'月合計'!G61/'日照割合'!G$95</f>
        <v>0.30297482837528605</v>
      </c>
      <c r="H61" s="33">
        <f>'月合計'!H61/'日照割合'!H$95</f>
        <v>0.45243984708792445</v>
      </c>
      <c r="I61" s="33">
        <f>'月合計'!I61/'日照割合'!I$95</f>
        <v>0.4448160535117056</v>
      </c>
      <c r="J61" s="33">
        <f>'月合計'!J61/'日照割合'!J$95</f>
        <v>0.5151922559827911</v>
      </c>
      <c r="K61" s="33">
        <f>'月合計'!K61/'日照割合'!K$95</f>
        <v>0.43624353819643885</v>
      </c>
      <c r="L61" s="33">
        <f>'月合計'!L61/'日照割合'!L$95</f>
        <v>0.47958183600130677</v>
      </c>
      <c r="M61" s="33">
        <f>'月合計'!M61/'日照割合'!M$95</f>
        <v>0.5935203740814964</v>
      </c>
      <c r="N61" s="34">
        <f>'月合計'!N61/'日照割合'!P61</f>
        <v>0.4898621065045814</v>
      </c>
      <c r="P61" s="30">
        <v>4409.2</v>
      </c>
    </row>
    <row r="62" spans="1:16" ht="12.75">
      <c r="A62" s="5">
        <v>2012</v>
      </c>
      <c r="B62" s="33">
        <f>'月合計'!B62/'日照割合'!B$95</f>
        <v>0.6065733810608526</v>
      </c>
      <c r="C62" s="33">
        <f>'月合計'!C62/'日照割合'!C$96</f>
        <v>0.5201277955271566</v>
      </c>
      <c r="D62" s="33">
        <f>'月合計'!D62/'日照割合'!D$95</f>
        <v>0.4708593114665221</v>
      </c>
      <c r="E62" s="33">
        <f>'月合計'!E62/'日照割合'!E$95</f>
        <v>0.4567712318286151</v>
      </c>
      <c r="F62" s="33">
        <f>'月合計'!F62/'日照割合'!F$95</f>
        <v>0.44847372044985084</v>
      </c>
      <c r="G62" s="33">
        <f>'月合計'!G62/'日照割合'!G$95</f>
        <v>0.3819221967963387</v>
      </c>
      <c r="H62" s="33">
        <f>'月合計'!H62/'日照割合'!H$95</f>
        <v>0.3849786372835619</v>
      </c>
      <c r="I62" s="33">
        <f>'月合計'!I62/'日照割合'!I$95</f>
        <v>0.6591017677974199</v>
      </c>
      <c r="J62" s="33">
        <f>'月合計'!J62/'日照割合'!J$95</f>
        <v>0.5014788921753159</v>
      </c>
      <c r="K62" s="33">
        <f>'月合計'!K62/'日照割合'!K$95</f>
        <v>0.5287191269385411</v>
      </c>
      <c r="L62" s="33">
        <f>'月合計'!L62/'日照割合'!L$95</f>
        <v>0.5115975171512577</v>
      </c>
      <c r="M62" s="33">
        <f>'月合計'!M62/'日照割合'!M$95</f>
        <v>0.5521042084168337</v>
      </c>
      <c r="N62" s="34">
        <f>'月合計'!N62/'日照割合'!P62</f>
        <v>0.49604987733237305</v>
      </c>
      <c r="P62" s="30">
        <v>4442.9</v>
      </c>
    </row>
    <row r="63" spans="1:16" ht="12.75">
      <c r="A63" s="5">
        <v>2013</v>
      </c>
      <c r="B63" s="33">
        <f>'月合計'!B63/'日照割合'!B$95</f>
        <v>0.7266514806378133</v>
      </c>
      <c r="C63" s="33">
        <f>'月合計'!C63/'日照割合'!C$95</f>
        <v>0.5952933377527345</v>
      </c>
      <c r="D63" s="33">
        <f>'月合計'!D63/'日照割合'!D$95</f>
        <v>0.5304960693955001</v>
      </c>
      <c r="E63" s="33">
        <f>'月合計'!E63/'日照割合'!E$95</f>
        <v>0.5059933690385106</v>
      </c>
      <c r="F63" s="33">
        <f>'月合計'!F63/'日照割合'!F$95</f>
        <v>0.5577232040394767</v>
      </c>
      <c r="G63" s="33">
        <f>'月合計'!G63/'日照割合'!G$95</f>
        <v>0.30205949656750575</v>
      </c>
      <c r="H63" s="33">
        <f>'月合計'!H63/'日照割合'!H$95</f>
        <v>0.3422532044074657</v>
      </c>
      <c r="I63" s="33">
        <f>'月合計'!I63/'日照割合'!I$95</f>
        <v>0.5418060200668896</v>
      </c>
      <c r="J63" s="33">
        <f>'月合計'!J63/'日照割合'!J$95</f>
        <v>0.5033611185802636</v>
      </c>
      <c r="K63" s="33">
        <f>'月合計'!K63/'日照割合'!K$95</f>
        <v>0.3598506605399196</v>
      </c>
      <c r="L63" s="33">
        <f>'月合計'!L63/'日照割合'!L$95</f>
        <v>0.5965370793858216</v>
      </c>
      <c r="M63" s="33">
        <f>'月合計'!M63/'日照割合'!M$95</f>
        <v>0.6359385437541751</v>
      </c>
      <c r="N63" s="34">
        <f>'月合計'!N63/'日照割合'!P63</f>
        <v>0.5046709991876522</v>
      </c>
      <c r="P63" s="30">
        <v>4431.6</v>
      </c>
    </row>
    <row r="64" spans="1:16" ht="12.75">
      <c r="A64" s="5">
        <v>2014</v>
      </c>
      <c r="B64" s="33">
        <f>'月合計'!B64/'日照割合'!B$95</f>
        <v>0.6924829157175398</v>
      </c>
      <c r="C64" s="33">
        <f>'月合計'!C64/'日照割合'!C$95</f>
        <v>0.5104408352668214</v>
      </c>
      <c r="D64" s="33">
        <f>'月合計'!D64/'日照割合'!D$95</f>
        <v>0.5906749796692872</v>
      </c>
      <c r="E64" s="33">
        <f>'月合計'!E64/'日照割合'!E$95</f>
        <v>0.6011221627135934</v>
      </c>
      <c r="F64" s="33">
        <f>'月合計'!F64/'日照割合'!F$95</f>
        <v>0.5159513426669727</v>
      </c>
      <c r="G64" s="33">
        <f>'月合計'!G64/'日照割合'!G$95</f>
        <v>0.36018306636155606</v>
      </c>
      <c r="H64" s="33">
        <f>'月合計'!H64/'日照割合'!H$95</f>
        <v>0.40679109512030587</v>
      </c>
      <c r="I64" s="33">
        <f>'月合計'!I64/'日照割合'!I$95</f>
        <v>0.4519827998088867</v>
      </c>
      <c r="J64" s="33">
        <f>'月合計'!J64/'日照割合'!J$95</f>
        <v>0.4347942995428879</v>
      </c>
      <c r="K64" s="33">
        <f>'月合計'!K64/'日照割合'!K$95</f>
        <v>0.49425617461229177</v>
      </c>
      <c r="L64" s="33">
        <f>'月合計'!L64/'日照割合'!L$95</f>
        <v>0.48546226723293034</v>
      </c>
      <c r="M64" s="33">
        <f>'月合計'!M64/'日照割合'!M$95</f>
        <v>0.6245824983299934</v>
      </c>
      <c r="N64" s="34">
        <f>'月合計'!N64/'日照割合'!P64</f>
        <v>0.5059346511417998</v>
      </c>
      <c r="P64" s="30">
        <v>4431.6</v>
      </c>
    </row>
    <row r="65" spans="1:16" ht="12.75">
      <c r="A65" s="5">
        <v>2015</v>
      </c>
      <c r="B65" s="33">
        <f>'月合計'!B65/'日照割合'!B$95</f>
        <v>0.6465994142531727</v>
      </c>
      <c r="C65" s="33">
        <f>'月合計'!C65/'日照割合'!C$95</f>
        <v>0.5356314219423268</v>
      </c>
      <c r="D65" s="33">
        <f>'月合計'!D65/'日照割合'!D$95</f>
        <v>0.5654648956356736</v>
      </c>
      <c r="E65" s="33">
        <f>'月合計'!E65/'日照割合'!E$95</f>
        <v>0.413159908186687</v>
      </c>
      <c r="F65" s="33">
        <f>'月合計'!F65/'日照割合'!F$95</f>
        <v>0.5290337388111086</v>
      </c>
      <c r="G65" s="33">
        <f>'月合計'!G65/'日照割合'!G$95</f>
        <v>0.30869565217391304</v>
      </c>
      <c r="H65" s="33">
        <f>'月合計'!H65/'日照割合'!H$95</f>
        <v>0.334607600629638</v>
      </c>
      <c r="I65" s="33">
        <f>'月合計'!I65/'日照割合'!I$95</f>
        <v>0.31366459627329196</v>
      </c>
      <c r="J65" s="33">
        <f>'月合計'!J65/'日照割合'!J$95</f>
        <v>0.30922290938424307</v>
      </c>
      <c r="K65" s="33">
        <f>'月合計'!K65/'日照割合'!K$95</f>
        <v>0.530729465824239</v>
      </c>
      <c r="L65" s="33">
        <f>'月合計'!L65/'日照割合'!L$95</f>
        <v>0.42208428618098653</v>
      </c>
      <c r="M65" s="33">
        <f>'月合計'!M65/'日照割合'!M$95</f>
        <v>0.5875083500334002</v>
      </c>
      <c r="N65" s="34">
        <f>'月合計'!N65/'日照割合'!P65</f>
        <v>0.447084574420074</v>
      </c>
      <c r="P65" s="30">
        <v>4431.6</v>
      </c>
    </row>
    <row r="66" spans="1:16" ht="12.75">
      <c r="A66" s="5">
        <v>2016</v>
      </c>
      <c r="B66" s="33">
        <f>'月合計'!B66/'日照割合'!B$95</f>
        <v>0.579889358932639</v>
      </c>
      <c r="C66" s="33">
        <f>'月合計'!C66/'日照割合'!C$96</f>
        <v>0.5587859424920127</v>
      </c>
      <c r="D66" s="33">
        <f>'月合計'!D66/'日照割合'!D$95</f>
        <v>0.4684196259148821</v>
      </c>
      <c r="E66" s="33">
        <f>'月合計'!E66/'日照割合'!E$95</f>
        <v>0.38204539658250447</v>
      </c>
      <c r="F66" s="33">
        <f>'月合計'!F66/'日照割合'!F$95</f>
        <v>0.380766582510902</v>
      </c>
      <c r="G66" s="33">
        <f>'月合計'!G66/'日照割合'!G$95</f>
        <v>0.28604118993135014</v>
      </c>
      <c r="H66" s="33">
        <f>'月合計'!H66/'日照割合'!H$95</f>
        <v>0.26467281313244884</v>
      </c>
      <c r="I66" s="33">
        <f>'月合計'!I66/'日照割合'!I$95</f>
        <v>0.4135212613473483</v>
      </c>
      <c r="J66" s="33">
        <f>'月合計'!J66/'日照割合'!J$95</f>
        <v>0.2952406560903469</v>
      </c>
      <c r="K66" s="33">
        <f>'月合計'!K66/'日照割合'!K$95</f>
        <v>0.4790350373348651</v>
      </c>
      <c r="L66" s="33">
        <f>'月合計'!L66/'日照割合'!L$95</f>
        <v>0.5014701078079059</v>
      </c>
      <c r="M66" s="33">
        <f>'月合計'!M66/'日照割合'!M$95</f>
        <v>0.6643286573146293</v>
      </c>
      <c r="N66" s="34">
        <f>'月合計'!N66/'日照割合'!P66</f>
        <v>0.42458754417159966</v>
      </c>
      <c r="P66" s="30">
        <v>4442.9</v>
      </c>
    </row>
    <row r="67" spans="1:16" ht="12.75">
      <c r="A67" s="5">
        <v>2017</v>
      </c>
      <c r="B67" s="33">
        <f>'月合計'!B67/'日照割合'!B$95</f>
        <v>0.675886755613407</v>
      </c>
      <c r="C67" s="33">
        <f>'月合計'!C67/'日照割合'!C$95</f>
        <v>0.6532979781239642</v>
      </c>
      <c r="D67" s="33">
        <f>'月合計'!D67/'日照割合'!D$95</f>
        <v>0.4933586337760911</v>
      </c>
      <c r="E67" s="33">
        <f>'月合計'!E67/'日照割合'!E$95</f>
        <v>0.46799285896454984</v>
      </c>
      <c r="F67" s="33">
        <f>'月合計'!F67/'日照割合'!F$95</f>
        <v>0.4032591232499426</v>
      </c>
      <c r="G67" s="33">
        <f>'月合計'!G67/'日照割合'!G$95</f>
        <v>0.331350114416476</v>
      </c>
      <c r="H67" s="33">
        <f>'月合計'!H67/'日照割合'!H$95</f>
        <v>0.30425005621767487</v>
      </c>
      <c r="I67" s="33">
        <f>'月合計'!I67/'日照割合'!I$95</f>
        <v>0.1533683707596751</v>
      </c>
      <c r="J67" s="33">
        <f>'月合計'!J67/'日照割合'!J$95</f>
        <v>0.3993008873353052</v>
      </c>
      <c r="K67" s="33">
        <f>'月合計'!K67/'日照割合'!K$95</f>
        <v>0.29149913842619185</v>
      </c>
      <c r="L67" s="33">
        <f>'月合計'!L67/'日照割合'!L$95</f>
        <v>0.5138843515191114</v>
      </c>
      <c r="M67" s="33">
        <f>'月合計'!M67/'日照割合'!M$95</f>
        <v>0.6366065464261857</v>
      </c>
      <c r="N67" s="34">
        <f>'月合計'!N67/'日照割合'!P67</f>
        <v>0.426076360682372</v>
      </c>
      <c r="P67" s="30">
        <v>4431.6</v>
      </c>
    </row>
    <row r="68" spans="1:16" ht="12.75">
      <c r="A68" s="5">
        <v>2018</v>
      </c>
      <c r="B68" s="33">
        <f>'月合計'!B68/'日照割合'!B$95</f>
        <v>0.6465994142531727</v>
      </c>
      <c r="C68" s="33">
        <f>'月合計'!C68/'日照割合'!C$95</f>
        <v>0.5999337089824329</v>
      </c>
      <c r="D68" s="33">
        <f>'月合計'!D68/'日照割合'!D$95</f>
        <v>0.5155868799132556</v>
      </c>
      <c r="E68" s="33">
        <f>'月合計'!E68/'日照割合'!E$95</f>
        <v>0.4628921193573068</v>
      </c>
      <c r="F68" s="33">
        <f>'月合計'!F68/'日照割合'!F$95</f>
        <v>0.3525361487261877</v>
      </c>
      <c r="G68" s="33">
        <f>'月合計'!G68/'日照割合'!G$95</f>
        <v>0.3267734553775744</v>
      </c>
      <c r="H68" s="33">
        <f>'月合計'!H68/'日照割合'!H$95</f>
        <v>0.35799415336181695</v>
      </c>
      <c r="I68" s="33">
        <f>'月合計'!I68/'日照割合'!I$95</f>
        <v>0.4032489249880554</v>
      </c>
      <c r="J68" s="33">
        <f>'月合計'!J68/'日照割合'!J$95</f>
        <v>0.19817155149233667</v>
      </c>
      <c r="K68" s="33">
        <f>'月合計'!K68/'日照割合'!K$95</f>
        <v>0.4402642159678346</v>
      </c>
      <c r="L68" s="33">
        <f>'月合計'!L68/'日照割合'!L$95</f>
        <v>0.5253185233583796</v>
      </c>
      <c r="M68" s="33">
        <f>'月合計'!M68/'日照割合'!M$95</f>
        <v>0.5200400801603207</v>
      </c>
      <c r="N68" s="34">
        <f>'月合計'!N68/'日照割合'!P68</f>
        <v>0.43309414207058394</v>
      </c>
      <c r="P68" s="30">
        <v>4431.6</v>
      </c>
    </row>
    <row r="69" spans="1:16" ht="12.75">
      <c r="A69" s="5">
        <v>2019</v>
      </c>
      <c r="B69" s="33">
        <f>'月合計'!B69/'日照割合'!B$95</f>
        <v>0.7468272046859746</v>
      </c>
      <c r="C69" s="33">
        <f>'月合計'!C69/'日照割合'!C$95</f>
        <v>0.5376201524693404</v>
      </c>
      <c r="D69" s="33">
        <f>'月合計'!D69/'日照割合'!D$95</f>
        <v>0.5028462998102468</v>
      </c>
      <c r="E69" s="33">
        <f>'月合計'!E69/'日照割合'!E$95</f>
        <v>0.5360877327212445</v>
      </c>
      <c r="F69" s="33">
        <f>'月合計'!F69/'日照割合'!F$95</f>
        <v>0.5965113610282304</v>
      </c>
      <c r="G69" s="33">
        <f>'月合計'!G69/'日照割合'!G$95</f>
        <v>0.35652173913043483</v>
      </c>
      <c r="H69" s="33">
        <f>'月合計'!H69/'日照割合'!H$95</f>
        <v>0.2120530694850461</v>
      </c>
      <c r="I69" s="33">
        <f>'月合計'!I69/'日照割合'!I$95</f>
        <v>0.4615384615384615</v>
      </c>
      <c r="J69" s="33">
        <f>'月合計'!J69/'日照割合'!J$95</f>
        <v>0.4105942457649906</v>
      </c>
      <c r="K69" s="33">
        <f>'月合計'!K69/'日照割合'!K$95</f>
        <v>0.40522688110281446</v>
      </c>
      <c r="L69" s="33">
        <f>'月合計'!L69/'日照割合'!L$95</f>
        <v>0.6092780137210062</v>
      </c>
      <c r="M69" s="33">
        <f>'月合計'!M69/'日照割合'!M$95</f>
        <v>0.46225784903139616</v>
      </c>
      <c r="N69" s="34">
        <f>'月合計'!N69/'日照割合'!P69</f>
        <v>0.4759680476577308</v>
      </c>
      <c r="P69" s="30">
        <v>4431.6</v>
      </c>
    </row>
    <row r="70" spans="1:16" ht="12.75">
      <c r="A70" s="5">
        <v>2020</v>
      </c>
      <c r="B70" s="33">
        <f>'月合計'!B70/'日照割合'!B$96</f>
        <v>0.5265213146762122</v>
      </c>
      <c r="C70" s="33">
        <f>'月合計'!C70/'日照割合'!C$96</f>
        <v>0.6405750798722045</v>
      </c>
      <c r="D70" s="33">
        <f>'月合計'!D70/'日照割合'!D$96</f>
        <v>0.5524532393602603</v>
      </c>
      <c r="E70" s="33">
        <f>'月合計'!E70/'日照割合'!E$96</f>
        <v>0.551900025503698</v>
      </c>
      <c r="F70" s="33">
        <f>'月合計'!F70/'日照割合'!F$96</f>
        <v>0.41496442506311687</v>
      </c>
      <c r="G70" s="33">
        <f>'月合計'!G70/'日照割合'!G$96</f>
        <v>0.27894736842105267</v>
      </c>
      <c r="H70" s="33">
        <f>'月合計'!H70/'日照割合'!H$96</f>
        <v>0.05014616595457612</v>
      </c>
      <c r="I70" s="33">
        <f>'月合計'!I70/'日照割合'!I$96</f>
        <v>0.690874343048256</v>
      </c>
      <c r="J70" s="33">
        <f>'月合計'!J70/'日照割合'!J$96</f>
        <v>0.371874159720355</v>
      </c>
      <c r="K70" s="33">
        <f>'月合計'!K70/'日照割合'!K$96</f>
        <v>0.38167719701321084</v>
      </c>
      <c r="L70" s="33">
        <f>'月合計'!L70/'日照割合'!L$96</f>
        <v>0.6275726886638353</v>
      </c>
      <c r="M70" s="33">
        <f>'月合計'!M70/'日照割合'!M$96</f>
        <v>0.6158984635938545</v>
      </c>
      <c r="N70" s="34">
        <f>'月合計'!N70/'日照割合'!P70</f>
        <v>0.46014990209097667</v>
      </c>
      <c r="P70" s="30">
        <v>4442.9</v>
      </c>
    </row>
    <row r="71" spans="1:16" ht="12.75">
      <c r="A71" s="5">
        <v>2021</v>
      </c>
      <c r="B71" s="33">
        <f>'月合計'!B71/'日照割合'!B$95</f>
        <v>0.6036446469248292</v>
      </c>
      <c r="C71" s="33">
        <f>'月合計'!C71/'日照割合'!C$95</f>
        <v>0.7636725223732187</v>
      </c>
      <c r="D71" s="33">
        <f>'月合計'!D71/'日照割合'!D$95</f>
        <v>0.5321225264299269</v>
      </c>
      <c r="E71" s="33">
        <f>'月合計'!E71/'日照割合'!E$95</f>
        <v>0.6067329762815609</v>
      </c>
      <c r="F71" s="33">
        <f>'月合計'!F71/'日照割合'!F$95</f>
        <v>0.37847142529263256</v>
      </c>
      <c r="G71" s="33">
        <f>'月合計'!G71/'日照割合'!G$95</f>
        <v>0.31098398169336383</v>
      </c>
      <c r="H71" s="33">
        <f>'月合計'!H71/'日照割合'!H$95</f>
        <v>0.3932988531594334</v>
      </c>
      <c r="I71" s="33">
        <f>'月合計'!I71/'日照割合'!I$95</f>
        <v>0.4323936932632584</v>
      </c>
      <c r="J71" s="33">
        <f>'月合計'!J71/'日照割合'!J$95</f>
        <v>0.315676257058349</v>
      </c>
      <c r="K71" s="33">
        <f>'月合計'!K71/'日照割合'!K$95</f>
        <v>0.49483055715106256</v>
      </c>
      <c r="L71" s="33">
        <f>'月合計'!L71/'日照割合'!L$95</f>
        <v>0.6749428291408035</v>
      </c>
      <c r="M71" s="33">
        <f>'月合計'!M71/'日照割合'!M$95</f>
        <v>0.6279225116900469</v>
      </c>
      <c r="N71" s="34">
        <f>'月合計'!N71/'日照割合'!P71</f>
        <v>0.49442639227367097</v>
      </c>
      <c r="P71" s="30">
        <v>4431.6</v>
      </c>
    </row>
    <row r="72" spans="1:16" ht="12.75">
      <c r="A72" s="5">
        <v>2022</v>
      </c>
      <c r="B72" s="33">
        <f>'月合計'!B72/'日照割合'!B$95</f>
        <v>0.6755613407094044</v>
      </c>
      <c r="C72" s="33">
        <f>'月合計'!C72/'日照割合'!C$95</f>
        <v>0.6095459065296653</v>
      </c>
      <c r="D72" s="33">
        <f>'月合計'!D72/'日照割合'!D$95</f>
        <v>0.5112496611547844</v>
      </c>
      <c r="E72" s="33">
        <f>'月合計'!E72/'日照割合'!E$95</f>
        <v>0.4463147156337668</v>
      </c>
      <c r="F72" s="33">
        <f>'月合計'!F72/'日照割合'!F$95</f>
        <v>0.4117512049575397</v>
      </c>
      <c r="G72" s="33">
        <f>'月合計'!G72/'日照割合'!G$95</f>
        <v>0.2931350114416476</v>
      </c>
      <c r="H72" s="33">
        <f>'月合計'!H72/'日照割合'!H$95</f>
        <v>0.29637958174049917</v>
      </c>
      <c r="I72" s="33">
        <f>'月合計'!I72/'日照割合'!I$95</f>
        <v>0.32752030578117536</v>
      </c>
      <c r="J72" s="33">
        <f>'月合計'!J72/'日照割合'!J$95</f>
        <v>0.3949986555525679</v>
      </c>
      <c r="K72" s="33">
        <f>'月合計'!K72/'日照割合'!K$95</f>
        <v>0.4000574382538771</v>
      </c>
      <c r="L72" s="33">
        <f>'月合計'!L72/'日照割合'!L$95</f>
        <v>0.5191114015027769</v>
      </c>
      <c r="M72" s="33">
        <f>'月合計'!M72/'日照割合'!M$95</f>
        <v>0.5634602538410155</v>
      </c>
      <c r="N72" s="34">
        <f>'月合計'!N72/'日照割合'!P72</f>
        <v>0.43896109757198304</v>
      </c>
      <c r="P72" s="30">
        <v>4431.6</v>
      </c>
    </row>
    <row r="73" spans="1:16" ht="12.75">
      <c r="A73" s="5">
        <v>2023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4"/>
      <c r="P73" s="30"/>
    </row>
    <row r="74" spans="1:16" ht="12.75">
      <c r="A74" s="5">
        <v>2024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4"/>
      <c r="P74" s="30"/>
    </row>
    <row r="75" spans="1:16" ht="12.75">
      <c r="A75" s="5">
        <v>2025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4"/>
      <c r="P75" s="30"/>
    </row>
    <row r="76" spans="1:16" ht="13.5" thickBot="1">
      <c r="A76" s="10">
        <v>2026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6"/>
      <c r="P76" s="30"/>
    </row>
    <row r="77" spans="1:14" ht="1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" thickBot="1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">
      <c r="A79" s="24" t="s">
        <v>19</v>
      </c>
      <c r="B79" s="41">
        <f>MAX(B3:B76)</f>
        <v>0.7992190042303937</v>
      </c>
      <c r="C79" s="41">
        <f aca="true" t="shared" si="0" ref="C79:N79">MAX(C3:C76)</f>
        <v>0.7636725223732187</v>
      </c>
      <c r="D79" s="41">
        <f t="shared" si="0"/>
        <v>0.6345893195988073</v>
      </c>
      <c r="E79" s="41">
        <f t="shared" si="0"/>
        <v>0.6067329762815609</v>
      </c>
      <c r="F79" s="41">
        <f t="shared" si="0"/>
        <v>0.5965113610282304</v>
      </c>
      <c r="G79" s="41">
        <f t="shared" si="0"/>
        <v>0.47871853546910753</v>
      </c>
      <c r="H79" s="41">
        <f t="shared" si="0"/>
        <v>0.6851810209129751</v>
      </c>
      <c r="I79" s="41">
        <f t="shared" si="0"/>
        <v>0.690874343048256</v>
      </c>
      <c r="J79" s="41">
        <f t="shared" si="0"/>
        <v>0.5488034417854262</v>
      </c>
      <c r="K79" s="41">
        <f t="shared" si="0"/>
        <v>0.5844342331993108</v>
      </c>
      <c r="L79" s="41">
        <f t="shared" si="0"/>
        <v>0.7134923227703365</v>
      </c>
      <c r="M79" s="41">
        <f t="shared" si="0"/>
        <v>0.7798931195724783</v>
      </c>
      <c r="N79" s="41">
        <f t="shared" si="0"/>
        <v>0.5700118808040152</v>
      </c>
    </row>
    <row r="80" spans="1:14" ht="12.75" thickBot="1">
      <c r="A80" s="21" t="s">
        <v>4</v>
      </c>
      <c r="B80" s="23">
        <f>INDEX($A$3:$A$76,B81)</f>
        <v>1976</v>
      </c>
      <c r="C80" s="23">
        <f aca="true" t="shared" si="1" ref="C80:N80">INDEX($A$3:$A$76,C81)</f>
        <v>2021</v>
      </c>
      <c r="D80" s="23">
        <f t="shared" si="1"/>
        <v>1979</v>
      </c>
      <c r="E80" s="23">
        <f t="shared" si="1"/>
        <v>2021</v>
      </c>
      <c r="F80" s="23">
        <f t="shared" si="1"/>
        <v>2019</v>
      </c>
      <c r="G80" s="23">
        <f t="shared" si="1"/>
        <v>1979</v>
      </c>
      <c r="H80" s="23">
        <f t="shared" si="1"/>
        <v>1978</v>
      </c>
      <c r="I80" s="23">
        <f t="shared" si="1"/>
        <v>1978</v>
      </c>
      <c r="J80" s="23">
        <f t="shared" si="1"/>
        <v>1975</v>
      </c>
      <c r="K80" s="23">
        <f t="shared" si="1"/>
        <v>1997</v>
      </c>
      <c r="L80" s="23">
        <f t="shared" si="1"/>
        <v>1973</v>
      </c>
      <c r="M80" s="23">
        <f t="shared" si="1"/>
        <v>1973</v>
      </c>
      <c r="N80" s="23">
        <f t="shared" si="1"/>
        <v>1978</v>
      </c>
    </row>
    <row r="81" spans="1:14" ht="12">
      <c r="A81" s="22" t="s">
        <v>20</v>
      </c>
      <c r="B81" s="22">
        <f aca="true" t="shared" si="2" ref="B81:N81">MATCH(B79,B3:B76,0)</f>
        <v>24</v>
      </c>
      <c r="C81" s="22">
        <f t="shared" si="2"/>
        <v>69</v>
      </c>
      <c r="D81" s="22">
        <f t="shared" si="2"/>
        <v>27</v>
      </c>
      <c r="E81" s="22">
        <f t="shared" si="2"/>
        <v>69</v>
      </c>
      <c r="F81" s="22">
        <f t="shared" si="2"/>
        <v>67</v>
      </c>
      <c r="G81" s="22">
        <f t="shared" si="2"/>
        <v>27</v>
      </c>
      <c r="H81" s="22">
        <f t="shared" si="2"/>
        <v>26</v>
      </c>
      <c r="I81" s="22">
        <f t="shared" si="2"/>
        <v>26</v>
      </c>
      <c r="J81" s="22">
        <f t="shared" si="2"/>
        <v>23</v>
      </c>
      <c r="K81" s="22">
        <f t="shared" si="2"/>
        <v>45</v>
      </c>
      <c r="L81" s="22">
        <f t="shared" si="2"/>
        <v>21</v>
      </c>
      <c r="M81" s="22">
        <f t="shared" si="2"/>
        <v>21</v>
      </c>
      <c r="N81" s="22">
        <f t="shared" si="2"/>
        <v>26</v>
      </c>
    </row>
    <row r="82" spans="1:14" ht="12" thickBo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">
      <c r="A83" s="26" t="s">
        <v>21</v>
      </c>
      <c r="B83" s="42">
        <f>MIN(B3:B76)</f>
        <v>0.42316954116498534</v>
      </c>
      <c r="C83" s="42">
        <f aca="true" t="shared" si="3" ref="C83:N83">MIN(C3:C76)</f>
        <v>0.3026184951939012</v>
      </c>
      <c r="D83" s="42">
        <f t="shared" si="3"/>
        <v>0.23469775006776905</v>
      </c>
      <c r="E83" s="42">
        <f t="shared" si="3"/>
        <v>0.2989033409844427</v>
      </c>
      <c r="F83" s="42">
        <f t="shared" si="3"/>
        <v>0.20289189809501953</v>
      </c>
      <c r="G83" s="42">
        <f t="shared" si="3"/>
        <v>0.07871853546910755</v>
      </c>
      <c r="H83" s="42">
        <f t="shared" si="3"/>
        <v>0.05014616595457612</v>
      </c>
      <c r="I83" s="42">
        <f t="shared" si="3"/>
        <v>0.15121834687052077</v>
      </c>
      <c r="J83" s="42">
        <f t="shared" si="3"/>
        <v>0.1365958591019091</v>
      </c>
      <c r="K83" s="42">
        <f t="shared" si="3"/>
        <v>0.2049109707064905</v>
      </c>
      <c r="L83" s="42">
        <f t="shared" si="3"/>
        <v>0.376968311009474</v>
      </c>
      <c r="M83" s="42">
        <f t="shared" si="3"/>
        <v>0.46225784903139616</v>
      </c>
      <c r="N83" s="42">
        <f t="shared" si="3"/>
        <v>0.3470529831212203</v>
      </c>
    </row>
    <row r="84" spans="1:14" ht="12.75" thickBot="1">
      <c r="A84" s="21" t="s">
        <v>4</v>
      </c>
      <c r="B84" s="23">
        <f aca="true" t="shared" si="4" ref="B84:N84">INDEX($A$3:$A$76,B85)</f>
        <v>1954</v>
      </c>
      <c r="C84" s="23">
        <f t="shared" si="4"/>
        <v>1990</v>
      </c>
      <c r="D84" s="23">
        <f t="shared" si="4"/>
        <v>1955</v>
      </c>
      <c r="E84" s="23">
        <f t="shared" si="4"/>
        <v>1998</v>
      </c>
      <c r="F84" s="23">
        <f t="shared" si="4"/>
        <v>1963</v>
      </c>
      <c r="G84" s="23">
        <f t="shared" si="4"/>
        <v>1995</v>
      </c>
      <c r="H84" s="23">
        <f t="shared" si="4"/>
        <v>2020</v>
      </c>
      <c r="I84" s="23">
        <f t="shared" si="4"/>
        <v>1998</v>
      </c>
      <c r="J84" s="23">
        <f t="shared" si="4"/>
        <v>1988</v>
      </c>
      <c r="K84" s="23">
        <f t="shared" si="4"/>
        <v>1961</v>
      </c>
      <c r="L84" s="23">
        <f t="shared" si="4"/>
        <v>1962</v>
      </c>
      <c r="M84" s="23">
        <f t="shared" si="4"/>
        <v>2019</v>
      </c>
      <c r="N84" s="23">
        <f t="shared" si="4"/>
        <v>1998</v>
      </c>
    </row>
    <row r="85" spans="1:14" ht="12">
      <c r="A85" s="22" t="s">
        <v>20</v>
      </c>
      <c r="B85" s="22">
        <f>MATCH(B83,B3:B76,0)</f>
        <v>2</v>
      </c>
      <c r="C85" s="22">
        <f aca="true" t="shared" si="5" ref="C85:N85">MATCH(C83,C3:C76,0)</f>
        <v>38</v>
      </c>
      <c r="D85" s="22">
        <f t="shared" si="5"/>
        <v>3</v>
      </c>
      <c r="E85" s="22">
        <f t="shared" si="5"/>
        <v>46</v>
      </c>
      <c r="F85" s="22">
        <f t="shared" si="5"/>
        <v>11</v>
      </c>
      <c r="G85" s="22">
        <f t="shared" si="5"/>
        <v>43</v>
      </c>
      <c r="H85" s="22">
        <f t="shared" si="5"/>
        <v>68</v>
      </c>
      <c r="I85" s="22">
        <f t="shared" si="5"/>
        <v>46</v>
      </c>
      <c r="J85" s="22">
        <f t="shared" si="5"/>
        <v>36</v>
      </c>
      <c r="K85" s="22">
        <f t="shared" si="5"/>
        <v>9</v>
      </c>
      <c r="L85" s="22">
        <f t="shared" si="5"/>
        <v>10</v>
      </c>
      <c r="M85" s="22">
        <f t="shared" si="5"/>
        <v>67</v>
      </c>
      <c r="N85" s="22">
        <f t="shared" si="5"/>
        <v>46</v>
      </c>
    </row>
    <row r="86" spans="1:14" ht="1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 thickBot="1">
      <c r="A87" s="2" t="s">
        <v>23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">
      <c r="A88" s="28" t="s">
        <v>22</v>
      </c>
      <c r="B88" s="37">
        <f>AVERAGE(B21:B40)</f>
        <v>0.6534150486314495</v>
      </c>
      <c r="C88" s="38">
        <f aca="true" t="shared" si="6" ref="C88:N88">AVERAGE(C21:C40)</f>
        <v>0.5603031395602042</v>
      </c>
      <c r="D88" s="38">
        <f t="shared" si="6"/>
        <v>0.5105277425061706</v>
      </c>
      <c r="E88" s="38">
        <f t="shared" si="6"/>
        <v>0.4631754937799314</v>
      </c>
      <c r="F88" s="38">
        <f t="shared" si="6"/>
        <v>0.44140973656695487</v>
      </c>
      <c r="G88" s="38">
        <f t="shared" si="6"/>
        <v>0.29745232646834474</v>
      </c>
      <c r="H88" s="38">
        <f t="shared" si="6"/>
        <v>0.32634984883691875</v>
      </c>
      <c r="I88" s="38">
        <f t="shared" si="6"/>
        <v>0.469939480809046</v>
      </c>
      <c r="J88" s="38">
        <f t="shared" si="6"/>
        <v>0.3663813450449643</v>
      </c>
      <c r="K88" s="38">
        <f t="shared" si="6"/>
        <v>0.4616168868466398</v>
      </c>
      <c r="L88" s="38">
        <f t="shared" si="6"/>
        <v>0.5382591019637736</v>
      </c>
      <c r="M88" s="38">
        <f t="shared" si="6"/>
        <v>0.6469791434721296</v>
      </c>
      <c r="N88" s="39">
        <f t="shared" si="6"/>
        <v>0.4643989948976788</v>
      </c>
    </row>
    <row r="89" spans="1:14" ht="12">
      <c r="A89" s="43" t="s">
        <v>24</v>
      </c>
      <c r="B89" s="48">
        <f>AVERAGE(B21:B50)</f>
        <v>0.6345125749616475</v>
      </c>
      <c r="C89" s="49">
        <f aca="true" t="shared" si="7" ref="C89:N89">AVERAGE(C21:C50)</f>
        <v>0.5676122150018466</v>
      </c>
      <c r="D89" s="49">
        <f t="shared" si="7"/>
        <v>0.49153307596676055</v>
      </c>
      <c r="E89" s="49">
        <f t="shared" si="7"/>
        <v>0.4461963056071701</v>
      </c>
      <c r="F89" s="49">
        <f t="shared" si="7"/>
        <v>0.4010983966687433</v>
      </c>
      <c r="G89" s="49">
        <f t="shared" si="7"/>
        <v>0.26256047728015686</v>
      </c>
      <c r="H89" s="49">
        <f t="shared" si="7"/>
        <v>0.30631404799383216</v>
      </c>
      <c r="I89" s="49">
        <f t="shared" si="7"/>
        <v>0.4331444952562965</v>
      </c>
      <c r="J89" s="49">
        <f t="shared" si="7"/>
        <v>0.34907905350900786</v>
      </c>
      <c r="K89" s="49">
        <f t="shared" si="7"/>
        <v>0.4379666858127512</v>
      </c>
      <c r="L89" s="49">
        <f t="shared" si="7"/>
        <v>0.5290637980118541</v>
      </c>
      <c r="M89" s="49">
        <f t="shared" si="7"/>
        <v>0.6341134650252889</v>
      </c>
      <c r="N89" s="48">
        <f t="shared" si="7"/>
        <v>0.4429056757132283</v>
      </c>
    </row>
    <row r="90" spans="1:14" ht="12.75" thickBot="1">
      <c r="A90" s="29" t="s">
        <v>29</v>
      </c>
      <c r="B90" s="40">
        <f>AVERAGE(B31:B60)</f>
        <v>0.6224861698665798</v>
      </c>
      <c r="C90" s="50">
        <f aca="true" t="shared" si="8" ref="C90:N90">AVERAGE(C31:C60)</f>
        <v>0.5653807656506633</v>
      </c>
      <c r="D90" s="50">
        <f t="shared" si="8"/>
        <v>0.48461462004156514</v>
      </c>
      <c r="E90" s="50">
        <f t="shared" si="8"/>
        <v>0.455963614724135</v>
      </c>
      <c r="F90" s="50">
        <f t="shared" si="8"/>
        <v>0.3761028230433785</v>
      </c>
      <c r="G90" s="50">
        <f t="shared" si="8"/>
        <v>0.25923951182303584</v>
      </c>
      <c r="H90" s="50">
        <f t="shared" si="8"/>
        <v>0.29269170227119407</v>
      </c>
      <c r="I90" s="50">
        <f t="shared" si="8"/>
        <v>0.41263736263736256</v>
      </c>
      <c r="J90" s="50">
        <f t="shared" si="8"/>
        <v>0.3611006542977503</v>
      </c>
      <c r="K90" s="50">
        <f t="shared" si="8"/>
        <v>0.4342781926096112</v>
      </c>
      <c r="L90" s="50">
        <f t="shared" si="8"/>
        <v>0.5156811499509962</v>
      </c>
      <c r="M90" s="50">
        <f t="shared" si="8"/>
        <v>0.6168336673346693</v>
      </c>
      <c r="N90" s="40">
        <f t="shared" si="8"/>
        <v>0.43503979251054026</v>
      </c>
    </row>
    <row r="91" spans="1:14" ht="12.75" thickBot="1">
      <c r="A91" s="54" t="s">
        <v>31</v>
      </c>
      <c r="B91" s="40">
        <f>AVERAGE(B41:B70)</f>
        <v>0.6308059442455799</v>
      </c>
      <c r="C91" s="40">
        <f aca="true" t="shared" si="9" ref="C91:N91">AVERAGE(C41:C70)</f>
        <v>0.574152655717706</v>
      </c>
      <c r="D91" s="40">
        <f t="shared" si="9"/>
        <v>0.5000316072991596</v>
      </c>
      <c r="E91" s="40">
        <f t="shared" si="9"/>
        <v>0.4662586074980871</v>
      </c>
      <c r="F91" s="40">
        <f t="shared" si="9"/>
        <v>0.3948542575166399</v>
      </c>
      <c r="G91" s="40">
        <f t="shared" si="9"/>
        <v>0.28138291380625474</v>
      </c>
      <c r="H91" s="40">
        <f t="shared" si="9"/>
        <v>0.3052394872948055</v>
      </c>
      <c r="I91" s="40">
        <f t="shared" si="9"/>
        <v>0.4194298455168021</v>
      </c>
      <c r="J91" s="40">
        <f t="shared" si="9"/>
        <v>0.3805592901317558</v>
      </c>
      <c r="K91" s="40">
        <f t="shared" si="9"/>
        <v>0.4235659582615356</v>
      </c>
      <c r="L91" s="40">
        <f t="shared" si="9"/>
        <v>0.5193945333768919</v>
      </c>
      <c r="M91" s="40">
        <f t="shared" si="9"/>
        <v>0.5999777332442664</v>
      </c>
      <c r="N91" s="40">
        <f t="shared" si="9"/>
        <v>0.44423067822172146</v>
      </c>
    </row>
    <row r="92" spans="1:14" ht="12">
      <c r="A92" s="52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</row>
    <row r="93" ht="12">
      <c r="A93" s="12" t="s">
        <v>3</v>
      </c>
    </row>
    <row r="94" spans="1:14" ht="12">
      <c r="A94" s="13" t="s">
        <v>4</v>
      </c>
      <c r="B94" s="13" t="s">
        <v>5</v>
      </c>
      <c r="C94" s="13" t="s">
        <v>6</v>
      </c>
      <c r="D94" s="13" t="s">
        <v>7</v>
      </c>
      <c r="E94" s="13" t="s">
        <v>8</v>
      </c>
      <c r="F94" s="13" t="s">
        <v>9</v>
      </c>
      <c r="G94" s="13" t="s">
        <v>10</v>
      </c>
      <c r="H94" s="13" t="s">
        <v>11</v>
      </c>
      <c r="I94" s="13" t="s">
        <v>12</v>
      </c>
      <c r="J94" s="13" t="s">
        <v>13</v>
      </c>
      <c r="K94" s="13" t="s">
        <v>14</v>
      </c>
      <c r="L94" s="13" t="s">
        <v>15</v>
      </c>
      <c r="M94" s="13" t="s">
        <v>16</v>
      </c>
      <c r="N94" s="13" t="s">
        <v>1</v>
      </c>
    </row>
    <row r="95" spans="1:14" ht="12.75">
      <c r="A95" t="s">
        <v>18</v>
      </c>
      <c r="B95" s="19">
        <v>307.3</v>
      </c>
      <c r="C95" s="19">
        <v>301.7</v>
      </c>
      <c r="D95" s="19">
        <v>368.9</v>
      </c>
      <c r="E95" s="19">
        <v>392.1</v>
      </c>
      <c r="F95" s="19">
        <v>435.7</v>
      </c>
      <c r="G95" s="19">
        <v>437</v>
      </c>
      <c r="H95" s="19">
        <v>444.7</v>
      </c>
      <c r="I95" s="19">
        <v>418.6</v>
      </c>
      <c r="J95" s="19">
        <v>371.9</v>
      </c>
      <c r="K95" s="19">
        <v>348.2</v>
      </c>
      <c r="L95" s="19">
        <v>306.1</v>
      </c>
      <c r="M95" s="19">
        <v>299.4</v>
      </c>
      <c r="N95" s="20">
        <f>SUM(B95:M95)</f>
        <v>4431.599999999999</v>
      </c>
    </row>
    <row r="96" spans="1:14" ht="12.75">
      <c r="A96" t="s">
        <v>17</v>
      </c>
      <c r="B96" s="19">
        <v>307.3</v>
      </c>
      <c r="C96" s="19">
        <v>313</v>
      </c>
      <c r="D96" s="19">
        <v>368.9</v>
      </c>
      <c r="E96" s="19">
        <v>392.1</v>
      </c>
      <c r="F96" s="19">
        <v>435.7</v>
      </c>
      <c r="G96" s="19">
        <v>437</v>
      </c>
      <c r="H96" s="19">
        <v>444.7</v>
      </c>
      <c r="I96" s="19">
        <v>418.6</v>
      </c>
      <c r="J96" s="19">
        <v>371.9</v>
      </c>
      <c r="K96" s="19">
        <v>348.2</v>
      </c>
      <c r="L96" s="19">
        <v>306.1</v>
      </c>
      <c r="M96" s="19">
        <v>299.4</v>
      </c>
      <c r="N96" s="20">
        <f>SUM(B96:M96)</f>
        <v>4442.9</v>
      </c>
    </row>
    <row r="97" ht="12.75">
      <c r="D97" s="19">
        <v>346.5</v>
      </c>
    </row>
    <row r="98" ht="12">
      <c r="A98" s="51" t="s">
        <v>30</v>
      </c>
    </row>
  </sheetData>
  <sheetProtection/>
  <conditionalFormatting sqref="N3:N26 N28:N76">
    <cfRule type="cellIs" priority="1" dxfId="5" operator="greaterThanOrEqual" stopIfTrue="1">
      <formula>2000</formula>
    </cfRule>
  </conditionalFormatting>
  <conditionalFormatting sqref="B3:M76">
    <cfRule type="cellIs" priority="2" dxfId="5" operator="greaterThanOrEqual" stopIfTrue="1">
      <formula>0.68</formula>
    </cfRule>
  </conditionalFormatting>
  <printOptions/>
  <pageMargins left="0.75" right="0.75" top="1" bottom="1" header="0.5" footer="0.5"/>
  <pageSetup horizontalDpi="400" verticalDpi="400" orientation="portrait" paperSize="9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ike ks</cp:lastModifiedBy>
  <dcterms:created xsi:type="dcterms:W3CDTF">2015-01-07T00:59:57Z</dcterms:created>
  <dcterms:modified xsi:type="dcterms:W3CDTF">2023-01-04T09:29:10Z</dcterms:modified>
  <cp:category/>
  <cp:version/>
  <cp:contentType/>
  <cp:contentStatus/>
</cp:coreProperties>
</file>